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5220" yWindow="8280" windowWidth="1845" windowHeight="13620"/>
  </bookViews>
  <sheets>
    <sheet name="Medstar-BALTIMORE" sheetId="9" r:id="rId1"/>
  </sheets>
  <calcPr calcId="125725" concurrentCalc="0"/>
</workbook>
</file>

<file path=xl/calcChain.xml><?xml version="1.0" encoding="utf-8"?>
<calcChain xmlns="http://schemas.openxmlformats.org/spreadsheetml/2006/main">
  <c r="J100" i="9"/>
  <c r="O100"/>
  <c r="T100"/>
  <c r="J101"/>
  <c r="O101"/>
  <c r="T101"/>
  <c r="Y101"/>
  <c r="J102"/>
  <c r="O102"/>
  <c r="T102"/>
  <c r="Y102"/>
  <c r="J103"/>
  <c r="O103"/>
  <c r="T103"/>
  <c r="Y103"/>
  <c r="J104"/>
  <c r="O104"/>
  <c r="T104"/>
  <c r="Y104"/>
  <c r="J105"/>
  <c r="O105"/>
  <c r="T105"/>
  <c r="Y105"/>
  <c r="J106"/>
  <c r="O106"/>
  <c r="T106"/>
  <c r="Y106"/>
  <c r="J107"/>
  <c r="O107"/>
  <c r="T107"/>
  <c r="Y107"/>
  <c r="J84"/>
  <c r="O84"/>
  <c r="J85"/>
  <c r="O85"/>
  <c r="T85"/>
  <c r="Y85"/>
  <c r="J86"/>
  <c r="O86"/>
  <c r="T86"/>
  <c r="Y86"/>
  <c r="J87"/>
  <c r="O87"/>
  <c r="T87"/>
  <c r="Y87"/>
  <c r="J88"/>
  <c r="O88"/>
  <c r="T88"/>
  <c r="Y88"/>
  <c r="J89"/>
  <c r="O89"/>
  <c r="T89"/>
  <c r="Y89"/>
  <c r="J90"/>
  <c r="O90"/>
  <c r="T90"/>
  <c r="Y90"/>
  <c r="J91"/>
  <c r="O91"/>
  <c r="T91"/>
  <c r="Y91"/>
  <c r="J92"/>
  <c r="O92"/>
  <c r="T92"/>
  <c r="Y92"/>
  <c r="J69"/>
  <c r="O69"/>
  <c r="J70"/>
  <c r="O70"/>
  <c r="J71"/>
  <c r="O71"/>
  <c r="J72"/>
  <c r="O72"/>
  <c r="J73"/>
  <c r="O73"/>
  <c r="J74"/>
  <c r="O74"/>
  <c r="J75"/>
  <c r="O75"/>
  <c r="J76"/>
  <c r="O76"/>
  <c r="J77"/>
  <c r="O77"/>
  <c r="J78"/>
  <c r="O78"/>
  <c r="O80"/>
  <c r="T70"/>
  <c r="Y70"/>
  <c r="T71"/>
  <c r="Y71"/>
  <c r="T72"/>
  <c r="Y72"/>
  <c r="T73"/>
  <c r="Y73"/>
  <c r="T74"/>
  <c r="Y74"/>
  <c r="T75"/>
  <c r="Y75"/>
  <c r="T76"/>
  <c r="Y76"/>
  <c r="T77"/>
  <c r="Y77"/>
  <c r="T78"/>
  <c r="Y78"/>
  <c r="T59"/>
  <c r="J60"/>
  <c r="O60"/>
  <c r="J61"/>
  <c r="O61"/>
  <c r="T61"/>
  <c r="Y61"/>
  <c r="J62"/>
  <c r="O62"/>
  <c r="T62"/>
  <c r="Y62"/>
  <c r="J63"/>
  <c r="O63"/>
  <c r="T63"/>
  <c r="Y63"/>
  <c r="J64"/>
  <c r="O64"/>
  <c r="T64"/>
  <c r="Y64"/>
  <c r="Y55"/>
  <c r="H36"/>
  <c r="M36"/>
  <c r="H37"/>
  <c r="M37"/>
  <c r="R37"/>
  <c r="H38"/>
  <c r="M38"/>
  <c r="H39"/>
  <c r="M39"/>
  <c r="R39"/>
  <c r="H40"/>
  <c r="M40"/>
  <c r="H41"/>
  <c r="M41"/>
  <c r="R41"/>
  <c r="H42"/>
  <c r="M42"/>
  <c r="H23"/>
  <c r="M23"/>
  <c r="H24"/>
  <c r="M24"/>
  <c r="R24"/>
  <c r="H25"/>
  <c r="M25"/>
  <c r="H26"/>
  <c r="M26"/>
  <c r="R26"/>
  <c r="H17"/>
  <c r="M17"/>
  <c r="R17"/>
  <c r="H18"/>
  <c r="M18"/>
  <c r="H19"/>
  <c r="M19"/>
  <c r="R19"/>
  <c r="H20"/>
  <c r="M20"/>
  <c r="H6"/>
  <c r="M6"/>
  <c r="H7"/>
  <c r="M7"/>
  <c r="R7"/>
  <c r="H8"/>
  <c r="M8"/>
  <c r="H9"/>
  <c r="M9"/>
  <c r="R9"/>
  <c r="H10"/>
  <c r="M10"/>
  <c r="H11"/>
  <c r="M11"/>
  <c r="R11"/>
  <c r="H12"/>
  <c r="M12"/>
  <c r="Y13"/>
  <c r="H14"/>
  <c r="M14"/>
  <c r="Z27"/>
  <c r="Z13"/>
  <c r="T55"/>
  <c r="H43"/>
  <c r="M43"/>
  <c r="T13"/>
  <c r="U13"/>
  <c r="U27"/>
  <c r="O55"/>
  <c r="O24"/>
  <c r="O26"/>
  <c r="O17"/>
  <c r="P17"/>
  <c r="O19"/>
  <c r="P19"/>
  <c r="O7"/>
  <c r="P7"/>
  <c r="O9"/>
  <c r="P9"/>
  <c r="O11"/>
  <c r="P11"/>
  <c r="O13"/>
  <c r="P13"/>
  <c r="P27"/>
  <c r="J109"/>
  <c r="J94"/>
  <c r="J80"/>
  <c r="J59"/>
  <c r="J66"/>
  <c r="J55"/>
  <c r="J37"/>
  <c r="J39"/>
  <c r="J41"/>
  <c r="J43"/>
  <c r="J23"/>
  <c r="J24"/>
  <c r="J25"/>
  <c r="J26"/>
  <c r="J27"/>
  <c r="J17"/>
  <c r="J18"/>
  <c r="J19"/>
  <c r="J20"/>
  <c r="J21"/>
  <c r="K20"/>
  <c r="J6"/>
  <c r="J7"/>
  <c r="J8"/>
  <c r="J9"/>
  <c r="J10"/>
  <c r="J11"/>
  <c r="J12"/>
  <c r="J13"/>
  <c r="J14"/>
  <c r="J15"/>
  <c r="K8"/>
  <c r="K10"/>
  <c r="K12"/>
  <c r="K14"/>
  <c r="K27"/>
  <c r="K17"/>
  <c r="K19"/>
  <c r="K7"/>
  <c r="K9"/>
  <c r="K11"/>
  <c r="K13"/>
  <c r="E109"/>
  <c r="E94"/>
  <c r="E80"/>
  <c r="E66"/>
  <c r="E55"/>
  <c r="E36"/>
  <c r="E37"/>
  <c r="E38"/>
  <c r="E39"/>
  <c r="E40"/>
  <c r="E41"/>
  <c r="E42"/>
  <c r="E43"/>
  <c r="E46"/>
  <c r="E23"/>
  <c r="E24"/>
  <c r="E25"/>
  <c r="E26"/>
  <c r="E27"/>
  <c r="E17"/>
  <c r="E18"/>
  <c r="E19"/>
  <c r="E20"/>
  <c r="E21"/>
  <c r="F20"/>
  <c r="E6"/>
  <c r="E7"/>
  <c r="E8"/>
  <c r="E9"/>
  <c r="E10"/>
  <c r="E11"/>
  <c r="E12"/>
  <c r="E13"/>
  <c r="E14"/>
  <c r="E15"/>
  <c r="E29"/>
  <c r="F8"/>
  <c r="F10"/>
  <c r="F12"/>
  <c r="F14"/>
  <c r="F7"/>
  <c r="F9"/>
  <c r="F11"/>
  <c r="F13"/>
  <c r="F17"/>
  <c r="F18"/>
  <c r="F19"/>
  <c r="F21"/>
  <c r="F27"/>
  <c r="AA55"/>
  <c r="F6"/>
  <c r="F15"/>
  <c r="E30"/>
  <c r="E32"/>
  <c r="R10"/>
  <c r="O10"/>
  <c r="P10"/>
  <c r="T7"/>
  <c r="U7"/>
  <c r="W7"/>
  <c r="Y7"/>
  <c r="Z7"/>
  <c r="T19"/>
  <c r="U19"/>
  <c r="W19"/>
  <c r="Y19"/>
  <c r="Z19"/>
  <c r="W24"/>
  <c r="Y24"/>
  <c r="T24"/>
  <c r="W41"/>
  <c r="Y41"/>
  <c r="T41"/>
  <c r="R36"/>
  <c r="O36"/>
  <c r="T84"/>
  <c r="O94"/>
  <c r="R43"/>
  <c r="O43"/>
  <c r="R14"/>
  <c r="O14"/>
  <c r="P14"/>
  <c r="O8"/>
  <c r="P8"/>
  <c r="R8"/>
  <c r="O20"/>
  <c r="P20"/>
  <c r="R20"/>
  <c r="W17"/>
  <c r="Y17"/>
  <c r="T17"/>
  <c r="R25"/>
  <c r="O25"/>
  <c r="R42"/>
  <c r="O42"/>
  <c r="T39"/>
  <c r="W39"/>
  <c r="Y39"/>
  <c r="Y100"/>
  <c r="Y109"/>
  <c r="T109"/>
  <c r="J29"/>
  <c r="T60"/>
  <c r="T66"/>
  <c r="T11"/>
  <c r="U11"/>
  <c r="W11"/>
  <c r="Y11"/>
  <c r="Z11"/>
  <c r="R6"/>
  <c r="O6"/>
  <c r="R18"/>
  <c r="O18"/>
  <c r="O23"/>
  <c r="R23"/>
  <c r="R40"/>
  <c r="O40"/>
  <c r="W37"/>
  <c r="Y37"/>
  <c r="T37"/>
  <c r="Y60"/>
  <c r="O66"/>
  <c r="O12"/>
  <c r="P12"/>
  <c r="R12"/>
  <c r="W9"/>
  <c r="Y9"/>
  <c r="Z9"/>
  <c r="T9"/>
  <c r="U9"/>
  <c r="T26"/>
  <c r="W26"/>
  <c r="Y26"/>
  <c r="R38"/>
  <c r="O38"/>
  <c r="E112"/>
  <c r="K6"/>
  <c r="K15"/>
  <c r="K18"/>
  <c r="K21"/>
  <c r="J40"/>
  <c r="J36"/>
  <c r="O39"/>
  <c r="O109"/>
  <c r="Y59"/>
  <c r="Y66"/>
  <c r="AA66"/>
  <c r="T69"/>
  <c r="J42"/>
  <c r="J38"/>
  <c r="O41"/>
  <c r="O37"/>
  <c r="W23"/>
  <c r="Y23"/>
  <c r="T23"/>
  <c r="T38"/>
  <c r="W38"/>
  <c r="Y38"/>
  <c r="W40"/>
  <c r="Y40"/>
  <c r="T40"/>
  <c r="T18"/>
  <c r="U18"/>
  <c r="W18"/>
  <c r="Y18"/>
  <c r="Z18"/>
  <c r="AA109"/>
  <c r="T42"/>
  <c r="W42"/>
  <c r="Y42"/>
  <c r="Z17"/>
  <c r="T43"/>
  <c r="W43"/>
  <c r="W36"/>
  <c r="Y36"/>
  <c r="T36"/>
  <c r="T46"/>
  <c r="J30"/>
  <c r="J32"/>
  <c r="O46"/>
  <c r="E114"/>
  <c r="E116"/>
  <c r="O21"/>
  <c r="P18"/>
  <c r="P21"/>
  <c r="U17"/>
  <c r="T20"/>
  <c r="U20"/>
  <c r="U21"/>
  <c r="W8"/>
  <c r="Y8"/>
  <c r="Z8"/>
  <c r="T8"/>
  <c r="U8"/>
  <c r="Y69"/>
  <c r="Y80"/>
  <c r="T80"/>
  <c r="AA80"/>
  <c r="T6"/>
  <c r="W6"/>
  <c r="Y6"/>
  <c r="T25"/>
  <c r="W25"/>
  <c r="Y25"/>
  <c r="T14"/>
  <c r="U14"/>
  <c r="W14"/>
  <c r="Y14"/>
  <c r="Z14"/>
  <c r="Y84"/>
  <c r="Y94"/>
  <c r="T94"/>
  <c r="AA94"/>
  <c r="T10"/>
  <c r="U10"/>
  <c r="W10"/>
  <c r="Y10"/>
  <c r="Z10"/>
  <c r="J46"/>
  <c r="O27"/>
  <c r="W12"/>
  <c r="Y12"/>
  <c r="Z12"/>
  <c r="T12"/>
  <c r="U12"/>
  <c r="O15"/>
  <c r="P6"/>
  <c r="P15"/>
  <c r="W20"/>
  <c r="Y20"/>
  <c r="Z20"/>
  <c r="Y15"/>
  <c r="Z6"/>
  <c r="Z15"/>
  <c r="J112"/>
  <c r="O30"/>
  <c r="Y27"/>
  <c r="E118"/>
  <c r="O29"/>
  <c r="O32"/>
  <c r="O112"/>
  <c r="U6"/>
  <c r="U15"/>
  <c r="T30"/>
  <c r="T27"/>
  <c r="T21"/>
  <c r="Y46"/>
  <c r="AA46"/>
  <c r="Z21"/>
  <c r="T15"/>
  <c r="Y21"/>
  <c r="O114"/>
  <c r="O116"/>
  <c r="J114"/>
  <c r="J116"/>
  <c r="Y30"/>
  <c r="T29"/>
  <c r="T32"/>
  <c r="T112"/>
  <c r="Y29"/>
  <c r="J118"/>
  <c r="Y32"/>
  <c r="O118"/>
  <c r="T114"/>
  <c r="T116"/>
  <c r="AA32"/>
  <c r="Y112"/>
  <c r="T118"/>
  <c r="AA112"/>
  <c r="Y114"/>
  <c r="Y116"/>
  <c r="AA114"/>
  <c r="AA116"/>
  <c r="Y118"/>
  <c r="AA118"/>
</calcChain>
</file>

<file path=xl/sharedStrings.xml><?xml version="1.0" encoding="utf-8"?>
<sst xmlns="http://schemas.openxmlformats.org/spreadsheetml/2006/main" count="83" uniqueCount="52">
  <si>
    <t>Effort</t>
  </si>
  <si>
    <t>Base</t>
  </si>
  <si>
    <t>Sal</t>
  </si>
  <si>
    <t>YR 5</t>
  </si>
  <si>
    <t>Subtotal Salary</t>
  </si>
  <si>
    <t>Subtotal Fringe</t>
  </si>
  <si>
    <t>Total Personnel</t>
  </si>
  <si>
    <t>Consultants</t>
  </si>
  <si>
    <t>Rate/Hr</t>
  </si>
  <si>
    <t># Hrs</t>
  </si>
  <si>
    <t>Total</t>
  </si>
  <si>
    <t>Total Consultants</t>
  </si>
  <si>
    <t>Total Equipment</t>
  </si>
  <si>
    <t>Supplies</t>
  </si>
  <si>
    <t>Total Supplies</t>
  </si>
  <si>
    <t>Travel</t>
  </si>
  <si>
    <t>Total Travel</t>
  </si>
  <si>
    <t>Patient Care</t>
  </si>
  <si>
    <t>Other</t>
  </si>
  <si>
    <t>TOTAL DIRECT COSTS</t>
  </si>
  <si>
    <t>MODIFIED TOTAL DIRECT COSTS</t>
  </si>
  <si>
    <t>Total Patient Care</t>
  </si>
  <si>
    <t>Total Other</t>
  </si>
  <si>
    <t>INDIRECT COSTS</t>
  </si>
  <si>
    <t>TOTAL COSTS</t>
  </si>
  <si>
    <t>TOTAL ALL YEARS</t>
  </si>
  <si>
    <t xml:space="preserve">Personnel </t>
  </si>
  <si>
    <t>Employees</t>
  </si>
  <si>
    <t>Graduate Students</t>
  </si>
  <si>
    <t>Postdocs</t>
  </si>
  <si>
    <t>Subtotal:</t>
  </si>
  <si>
    <t>Fringe</t>
  </si>
  <si>
    <t>Equipment (&gt;5k)</t>
  </si>
  <si>
    <t>YR 1</t>
  </si>
  <si>
    <t>YR 2</t>
  </si>
  <si>
    <t xml:space="preserve">YR 3 </t>
  </si>
  <si>
    <t xml:space="preserve">YR 4 </t>
  </si>
  <si>
    <t>Recruitment</t>
  </si>
  <si>
    <t>Stipends</t>
  </si>
  <si>
    <t>Lab Supplies</t>
  </si>
  <si>
    <t>Labs</t>
  </si>
  <si>
    <t>RC</t>
  </si>
  <si>
    <t>RA</t>
  </si>
  <si>
    <t>Medstar</t>
  </si>
  <si>
    <t>V. Aroda</t>
  </si>
  <si>
    <t>J. Umans</t>
  </si>
  <si>
    <t xml:space="preserve">  </t>
  </si>
  <si>
    <t>6/1/13-5/31/14</t>
  </si>
  <si>
    <t>6/1/14-5/31/15</t>
  </si>
  <si>
    <t>6/1/15-5/31/16</t>
  </si>
  <si>
    <t>6/1/16-5/31/17</t>
  </si>
  <si>
    <t>6/1/17-5/31/18</t>
  </si>
</sst>
</file>

<file path=xl/styles.xml><?xml version="1.0" encoding="utf-8"?>
<styleSheet xmlns="http://schemas.openxmlformats.org/spreadsheetml/2006/main">
  <numFmts count="1">
    <numFmt numFmtId="164" formatCode="m/d/yy;@"/>
  </numFmts>
  <fonts count="8">
    <font>
      <sz val="10"/>
      <name val="Arial"/>
    </font>
    <font>
      <sz val="12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2" borderId="0" xfId="0" applyFont="1" applyFill="1" applyBorder="1"/>
    <xf numFmtId="0" fontId="4" fillId="2" borderId="0" xfId="0" applyFont="1" applyFill="1" applyBorder="1"/>
    <xf numFmtId="3" fontId="4" fillId="2" borderId="0" xfId="0" applyNumberFormat="1" applyFont="1" applyFill="1" applyBorder="1"/>
    <xf numFmtId="10" fontId="4" fillId="2" borderId="0" xfId="0" applyNumberFormat="1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/>
    <xf numFmtId="3" fontId="2" fillId="2" borderId="0" xfId="0" applyNumberFormat="1" applyFont="1" applyFill="1" applyBorder="1" applyAlignment="1">
      <alignment horizontal="center"/>
    </xf>
    <xf numFmtId="10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2" borderId="0" xfId="1" applyFont="1" applyFill="1" applyBorder="1" applyAlignment="1" applyProtection="1">
      <alignment horizontal="left" indent="1"/>
      <protection locked="0"/>
    </xf>
    <xf numFmtId="0" fontId="3" fillId="2" borderId="0" xfId="1" applyFont="1" applyFill="1" applyBorder="1" applyAlignment="1" applyProtection="1">
      <alignment horizontal="center"/>
      <protection locked="0"/>
    </xf>
    <xf numFmtId="3" fontId="3" fillId="2" borderId="0" xfId="0" applyNumberFormat="1" applyFont="1" applyFill="1" applyBorder="1" applyAlignment="1">
      <alignment horizontal="center"/>
    </xf>
    <xf numFmtId="10" fontId="3" fillId="2" borderId="0" xfId="0" applyNumberFormat="1" applyFont="1" applyFill="1" applyBorder="1" applyAlignment="1">
      <alignment horizontal="center"/>
    </xf>
    <xf numFmtId="0" fontId="5" fillId="2" borderId="0" xfId="1" applyFont="1" applyFill="1" applyBorder="1" applyProtection="1">
      <protection locked="0"/>
    </xf>
    <xf numFmtId="0" fontId="4" fillId="2" borderId="0" xfId="1" applyFont="1" applyFill="1" applyBorder="1" applyAlignment="1" applyProtection="1">
      <alignment horizontal="left" indent="1"/>
      <protection locked="0"/>
    </xf>
    <xf numFmtId="0" fontId="4" fillId="2" borderId="0" xfId="0" applyFont="1" applyFill="1" applyBorder="1" applyAlignment="1">
      <alignment horizontal="left" indent="1"/>
    </xf>
    <xf numFmtId="0" fontId="4" fillId="2" borderId="0" xfId="1" applyFont="1" applyFill="1" applyBorder="1" applyAlignment="1" applyProtection="1">
      <alignment horizontal="right" indent="1"/>
      <protection locked="0"/>
    </xf>
    <xf numFmtId="0" fontId="4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10" fontId="2" fillId="2" borderId="0" xfId="0" applyNumberFormat="1" applyFont="1" applyFill="1" applyBorder="1"/>
    <xf numFmtId="0" fontId="4" fillId="2" borderId="0" xfId="1" applyFont="1" applyFill="1" applyBorder="1" applyProtection="1">
      <protection locked="0"/>
    </xf>
    <xf numFmtId="0" fontId="3" fillId="2" borderId="0" xfId="1" applyFont="1" applyFill="1" applyBorder="1" applyAlignment="1" applyProtection="1">
      <alignment horizontal="right"/>
      <protection locked="0"/>
    </xf>
    <xf numFmtId="0" fontId="4" fillId="2" borderId="0" xfId="1" applyFont="1" applyFill="1" applyBorder="1"/>
    <xf numFmtId="0" fontId="3" fillId="2" borderId="0" xfId="1" applyFont="1" applyFill="1" applyBorder="1" applyAlignment="1">
      <alignment horizontal="right"/>
    </xf>
    <xf numFmtId="0" fontId="1" fillId="2" borderId="0" xfId="0" applyFont="1" applyFill="1" applyBorder="1"/>
    <xf numFmtId="0" fontId="6" fillId="2" borderId="0" xfId="0" applyFont="1" applyFill="1" applyBorder="1"/>
    <xf numFmtId="3" fontId="3" fillId="2" borderId="0" xfId="0" applyNumberFormat="1" applyFont="1" applyFill="1" applyBorder="1"/>
    <xf numFmtId="164" fontId="4" fillId="2" borderId="0" xfId="0" applyNumberFormat="1" applyFont="1" applyFill="1" applyBorder="1"/>
    <xf numFmtId="3" fontId="4" fillId="3" borderId="0" xfId="0" applyNumberFormat="1" applyFont="1" applyFill="1" applyBorder="1"/>
    <xf numFmtId="10" fontId="4" fillId="3" borderId="0" xfId="0" applyNumberFormat="1" applyFont="1" applyFill="1" applyBorder="1"/>
    <xf numFmtId="164" fontId="4" fillId="3" borderId="0" xfId="0" applyNumberFormat="1" applyFont="1" applyFill="1" applyBorder="1"/>
    <xf numFmtId="0" fontId="3" fillId="3" borderId="0" xfId="0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10" fontId="2" fillId="3" borderId="0" xfId="0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10" fontId="3" fillId="3" borderId="0" xfId="0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right"/>
    </xf>
    <xf numFmtId="10" fontId="3" fillId="3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10" fontId="2" fillId="3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2">
    <cellStyle name="Normal" xfId="0" builtinId="0"/>
    <cellStyle name="Normal_398 Non Modular Template 03-20-0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A1:AA118"/>
  <sheetViews>
    <sheetView tabSelected="1" zoomScale="75" zoomScaleNormal="75" workbookViewId="0">
      <selection activeCell="B7" sqref="B7"/>
    </sheetView>
  </sheetViews>
  <sheetFormatPr defaultRowHeight="14.25"/>
  <cols>
    <col min="1" max="1" width="23.42578125" style="2" customWidth="1"/>
    <col min="2" max="2" width="28.42578125" style="2" customWidth="1"/>
    <col min="3" max="3" width="8.7109375" style="33" bestFit="1" customWidth="1"/>
    <col min="4" max="4" width="9.42578125" style="34" bestFit="1" customWidth="1"/>
    <col min="5" max="5" width="12.140625" style="33" customWidth="1"/>
    <col min="6" max="6" width="9.140625" style="33"/>
    <col min="7" max="7" width="3.7109375" style="2" customWidth="1"/>
    <col min="8" max="8" width="8.42578125" style="3" customWidth="1"/>
    <col min="9" max="9" width="9.42578125" style="4" bestFit="1" customWidth="1"/>
    <col min="10" max="10" width="12.42578125" style="3" customWidth="1"/>
    <col min="11" max="11" width="9.140625" style="3"/>
    <col min="12" max="12" width="3.7109375" style="2" customWidth="1"/>
    <col min="13" max="13" width="8.42578125" style="3" customWidth="1"/>
    <col min="14" max="14" width="9.42578125" style="4" bestFit="1" customWidth="1"/>
    <col min="15" max="15" width="10.42578125" style="3" customWidth="1"/>
    <col min="16" max="16" width="9.140625" style="3"/>
    <col min="17" max="17" width="3.7109375" style="2" customWidth="1"/>
    <col min="18" max="18" width="8.42578125" style="3" customWidth="1"/>
    <col min="19" max="19" width="9.42578125" style="4" bestFit="1" customWidth="1"/>
    <col min="20" max="20" width="12.42578125" style="3" customWidth="1"/>
    <col min="21" max="21" width="7.42578125" style="3" customWidth="1"/>
    <col min="22" max="22" width="6.140625" style="2" customWidth="1"/>
    <col min="23" max="23" width="8.7109375" style="3" bestFit="1" customWidth="1"/>
    <col min="24" max="24" width="9.42578125" style="4" bestFit="1" customWidth="1"/>
    <col min="25" max="25" width="8.7109375" style="3" bestFit="1" customWidth="1"/>
    <col min="26" max="26" width="8" style="3" customWidth="1"/>
    <col min="27" max="27" width="20.85546875" style="2" bestFit="1" customWidth="1"/>
    <col min="28" max="16384" width="9.140625" style="2"/>
  </cols>
  <sheetData>
    <row r="1" spans="1:27" ht="15">
      <c r="A1" s="1" t="s">
        <v>43</v>
      </c>
    </row>
    <row r="3" spans="1:27" s="32" customFormat="1">
      <c r="C3" s="35"/>
      <c r="D3" s="35" t="s">
        <v>47</v>
      </c>
      <c r="E3" s="35"/>
      <c r="F3" s="35"/>
      <c r="I3" s="32" t="s">
        <v>48</v>
      </c>
      <c r="N3" s="32" t="s">
        <v>49</v>
      </c>
      <c r="S3" s="32" t="s">
        <v>50</v>
      </c>
      <c r="X3" s="32" t="s">
        <v>51</v>
      </c>
    </row>
    <row r="4" spans="1:27" ht="15">
      <c r="B4" s="5" t="s">
        <v>26</v>
      </c>
      <c r="C4" s="46" t="s">
        <v>33</v>
      </c>
      <c r="D4" s="46"/>
      <c r="E4" s="46"/>
      <c r="F4" s="36"/>
      <c r="H4" s="45" t="s">
        <v>34</v>
      </c>
      <c r="I4" s="45"/>
      <c r="J4" s="45"/>
      <c r="K4" s="6"/>
      <c r="M4" s="45" t="s">
        <v>35</v>
      </c>
      <c r="N4" s="45"/>
      <c r="O4" s="45"/>
      <c r="P4" s="6"/>
      <c r="R4" s="45" t="s">
        <v>36</v>
      </c>
      <c r="S4" s="45"/>
      <c r="T4" s="45"/>
      <c r="U4" s="6"/>
      <c r="W4" s="45" t="s">
        <v>3</v>
      </c>
      <c r="X4" s="45"/>
      <c r="Y4" s="45"/>
      <c r="Z4" s="6"/>
      <c r="AA4" s="1" t="s">
        <v>25</v>
      </c>
    </row>
    <row r="5" spans="1:27" ht="15">
      <c r="B5" s="7" t="s">
        <v>27</v>
      </c>
      <c r="C5" s="37" t="s">
        <v>1</v>
      </c>
      <c r="D5" s="38" t="s">
        <v>0</v>
      </c>
      <c r="E5" s="37" t="s">
        <v>2</v>
      </c>
      <c r="F5" s="37" t="s">
        <v>31</v>
      </c>
      <c r="G5" s="10"/>
      <c r="H5" s="8" t="s">
        <v>1</v>
      </c>
      <c r="I5" s="9" t="s">
        <v>0</v>
      </c>
      <c r="J5" s="8" t="s">
        <v>2</v>
      </c>
      <c r="K5" s="8" t="s">
        <v>31</v>
      </c>
      <c r="L5" s="10"/>
      <c r="M5" s="8" t="s">
        <v>1</v>
      </c>
      <c r="N5" s="9" t="s">
        <v>0</v>
      </c>
      <c r="O5" s="8" t="s">
        <v>2</v>
      </c>
      <c r="P5" s="8" t="s">
        <v>31</v>
      </c>
      <c r="Q5" s="10"/>
      <c r="R5" s="8" t="s">
        <v>1</v>
      </c>
      <c r="S5" s="9" t="s">
        <v>0</v>
      </c>
      <c r="T5" s="8" t="s">
        <v>2</v>
      </c>
      <c r="U5" s="8" t="s">
        <v>31</v>
      </c>
      <c r="V5" s="10"/>
      <c r="W5" s="8" t="s">
        <v>1</v>
      </c>
      <c r="X5" s="9" t="s">
        <v>0</v>
      </c>
      <c r="Y5" s="8" t="s">
        <v>2</v>
      </c>
      <c r="Z5" s="8" t="s">
        <v>31</v>
      </c>
    </row>
    <row r="6" spans="1:27" ht="15">
      <c r="B6" s="11" t="s">
        <v>44</v>
      </c>
      <c r="C6" s="33">
        <v>180600</v>
      </c>
      <c r="D6" s="34">
        <v>0</v>
      </c>
      <c r="E6" s="33">
        <f t="shared" ref="E6:E14" si="0">C6*D6</f>
        <v>0</v>
      </c>
      <c r="F6" s="33">
        <f>E6*0.4</f>
        <v>0</v>
      </c>
      <c r="H6" s="3">
        <f>C6</f>
        <v>180600</v>
      </c>
      <c r="I6" s="4">
        <v>0.15</v>
      </c>
      <c r="J6" s="3">
        <f t="shared" ref="J6:J14" si="1">H6*I6</f>
        <v>27090</v>
      </c>
      <c r="K6" s="3">
        <f>J6*0.4</f>
        <v>10836</v>
      </c>
      <c r="M6" s="3">
        <f>H6</f>
        <v>180600</v>
      </c>
      <c r="N6" s="4">
        <v>0.15</v>
      </c>
      <c r="O6" s="3">
        <f t="shared" ref="O6:O14" si="2">M6*N6</f>
        <v>27090</v>
      </c>
      <c r="P6" s="3">
        <f>O6*0.4</f>
        <v>10836</v>
      </c>
      <c r="R6" s="3">
        <f>M6</f>
        <v>180600</v>
      </c>
      <c r="S6" s="4">
        <v>0.15</v>
      </c>
      <c r="T6" s="3">
        <f t="shared" ref="T6:T14" si="3">R6*S6</f>
        <v>27090</v>
      </c>
      <c r="U6" s="3">
        <f>T6*0.4</f>
        <v>10836</v>
      </c>
      <c r="W6" s="3">
        <f>R6</f>
        <v>180600</v>
      </c>
      <c r="X6" s="4">
        <v>0.15</v>
      </c>
      <c r="Y6" s="3">
        <f t="shared" ref="Y6:Y14" si="4">W6*X6</f>
        <v>27090</v>
      </c>
      <c r="Z6" s="3">
        <f>Y6*0.4</f>
        <v>10836</v>
      </c>
    </row>
    <row r="7" spans="1:27" ht="15">
      <c r="B7" s="11" t="s">
        <v>45</v>
      </c>
      <c r="C7" s="33">
        <v>180600</v>
      </c>
      <c r="D7" s="34">
        <v>0</v>
      </c>
      <c r="E7" s="33">
        <f t="shared" si="0"/>
        <v>0</v>
      </c>
      <c r="F7" s="33">
        <f>E7*0.4</f>
        <v>0</v>
      </c>
      <c r="H7" s="3">
        <f t="shared" ref="H7:H26" si="5">C7</f>
        <v>180600</v>
      </c>
      <c r="I7" s="4">
        <v>0.05</v>
      </c>
      <c r="J7" s="3">
        <f t="shared" si="1"/>
        <v>9030</v>
      </c>
      <c r="K7" s="3">
        <f>J7*0.4</f>
        <v>3612</v>
      </c>
      <c r="M7" s="3">
        <f t="shared" ref="M7:M26" si="6">H7</f>
        <v>180600</v>
      </c>
      <c r="N7" s="4">
        <v>0.05</v>
      </c>
      <c r="O7" s="3">
        <f t="shared" si="2"/>
        <v>9030</v>
      </c>
      <c r="P7" s="3">
        <f>O7*0.4</f>
        <v>3612</v>
      </c>
      <c r="R7" s="3">
        <f t="shared" ref="R7:R26" si="7">M7</f>
        <v>180600</v>
      </c>
      <c r="S7" s="4">
        <v>0.05</v>
      </c>
      <c r="T7" s="3">
        <f t="shared" si="3"/>
        <v>9030</v>
      </c>
      <c r="U7" s="3">
        <f>T7*0.4</f>
        <v>3612</v>
      </c>
      <c r="W7" s="3">
        <f t="shared" ref="W7:W26" si="8">R7</f>
        <v>180600</v>
      </c>
      <c r="X7" s="4">
        <v>0.05</v>
      </c>
      <c r="Y7" s="3">
        <f t="shared" si="4"/>
        <v>9030</v>
      </c>
      <c r="Z7" s="3">
        <f>Y7*0.4</f>
        <v>3612</v>
      </c>
    </row>
    <row r="8" spans="1:27" ht="15">
      <c r="B8" s="11" t="s">
        <v>41</v>
      </c>
      <c r="C8" s="33">
        <v>90000</v>
      </c>
      <c r="D8" s="34">
        <v>0</v>
      </c>
      <c r="E8" s="33">
        <f t="shared" si="0"/>
        <v>0</v>
      </c>
      <c r="F8" s="33">
        <f>E8*0.4</f>
        <v>0</v>
      </c>
      <c r="H8" s="3">
        <f t="shared" si="5"/>
        <v>90000</v>
      </c>
      <c r="I8" s="4">
        <v>1</v>
      </c>
      <c r="J8" s="3">
        <f t="shared" si="1"/>
        <v>90000</v>
      </c>
      <c r="K8" s="3">
        <f>J8*0.4</f>
        <v>36000</v>
      </c>
      <c r="M8" s="3">
        <f t="shared" si="6"/>
        <v>90000</v>
      </c>
      <c r="N8" s="4">
        <v>1</v>
      </c>
      <c r="O8" s="3">
        <f t="shared" si="2"/>
        <v>90000</v>
      </c>
      <c r="P8" s="3">
        <f>O8*0.4</f>
        <v>36000</v>
      </c>
      <c r="R8" s="3">
        <f t="shared" si="7"/>
        <v>90000</v>
      </c>
      <c r="S8" s="4">
        <v>0.75</v>
      </c>
      <c r="T8" s="3">
        <f t="shared" si="3"/>
        <v>67500</v>
      </c>
      <c r="U8" s="3">
        <f>T8*0.4</f>
        <v>27000</v>
      </c>
      <c r="W8" s="3">
        <f t="shared" si="8"/>
        <v>90000</v>
      </c>
      <c r="X8" s="4">
        <v>0.75</v>
      </c>
      <c r="Y8" s="3">
        <f t="shared" si="4"/>
        <v>67500</v>
      </c>
      <c r="Z8" s="3">
        <f>Y8*0.4</f>
        <v>27000</v>
      </c>
    </row>
    <row r="9" spans="1:27" ht="15">
      <c r="B9" s="11" t="s">
        <v>42</v>
      </c>
      <c r="C9" s="33">
        <v>75000</v>
      </c>
      <c r="D9" s="34">
        <v>0</v>
      </c>
      <c r="E9" s="33">
        <f t="shared" si="0"/>
        <v>0</v>
      </c>
      <c r="F9" s="33">
        <f>E9*0.4</f>
        <v>0</v>
      </c>
      <c r="H9" s="3">
        <f t="shared" si="5"/>
        <v>75000</v>
      </c>
      <c r="I9" s="4">
        <v>1</v>
      </c>
      <c r="J9" s="3">
        <f t="shared" si="1"/>
        <v>75000</v>
      </c>
      <c r="K9" s="3">
        <f>J9*0.4</f>
        <v>30000</v>
      </c>
      <c r="M9" s="3">
        <f t="shared" si="6"/>
        <v>75000</v>
      </c>
      <c r="N9" s="4">
        <v>1</v>
      </c>
      <c r="O9" s="3">
        <f t="shared" si="2"/>
        <v>75000</v>
      </c>
      <c r="P9" s="3">
        <f>O9*0.4</f>
        <v>30000</v>
      </c>
      <c r="R9" s="3">
        <f t="shared" si="7"/>
        <v>75000</v>
      </c>
      <c r="S9" s="4">
        <v>0.75</v>
      </c>
      <c r="T9" s="3">
        <f t="shared" si="3"/>
        <v>56250</v>
      </c>
      <c r="U9" s="3">
        <f>T9*0.4</f>
        <v>22500</v>
      </c>
      <c r="W9" s="3">
        <f t="shared" si="8"/>
        <v>75000</v>
      </c>
      <c r="X9" s="4">
        <v>0.75</v>
      </c>
      <c r="Y9" s="3">
        <f t="shared" si="4"/>
        <v>56250</v>
      </c>
      <c r="Z9" s="3">
        <f>Y9*0.4</f>
        <v>22500</v>
      </c>
    </row>
    <row r="10" spans="1:27" ht="15">
      <c r="B10" s="11"/>
      <c r="C10" s="33">
        <v>0</v>
      </c>
      <c r="D10" s="34">
        <v>0</v>
      </c>
      <c r="E10" s="33">
        <f t="shared" si="0"/>
        <v>0</v>
      </c>
      <c r="F10" s="33">
        <f>E10*0.32</f>
        <v>0</v>
      </c>
      <c r="H10" s="3">
        <f t="shared" si="5"/>
        <v>0</v>
      </c>
      <c r="I10" s="4">
        <v>0</v>
      </c>
      <c r="J10" s="3">
        <f t="shared" si="1"/>
        <v>0</v>
      </c>
      <c r="K10" s="3">
        <f>J10*0.32</f>
        <v>0</v>
      </c>
      <c r="M10" s="3">
        <f t="shared" si="6"/>
        <v>0</v>
      </c>
      <c r="N10" s="4">
        <v>0</v>
      </c>
      <c r="O10" s="3">
        <f t="shared" si="2"/>
        <v>0</v>
      </c>
      <c r="P10" s="3">
        <f>O10*0.32</f>
        <v>0</v>
      </c>
      <c r="R10" s="3">
        <f t="shared" si="7"/>
        <v>0</v>
      </c>
      <c r="S10" s="4">
        <v>0</v>
      </c>
      <c r="T10" s="3">
        <f t="shared" si="3"/>
        <v>0</v>
      </c>
      <c r="U10" s="3">
        <f>T10*0.32</f>
        <v>0</v>
      </c>
      <c r="W10" s="3">
        <f t="shared" si="8"/>
        <v>0</v>
      </c>
      <c r="X10" s="4">
        <v>0</v>
      </c>
      <c r="Y10" s="3">
        <f t="shared" si="4"/>
        <v>0</v>
      </c>
      <c r="Z10" s="3">
        <f>Y10*0.32</f>
        <v>0</v>
      </c>
    </row>
    <row r="11" spans="1:27" ht="15">
      <c r="B11" s="11"/>
      <c r="C11" s="33">
        <v>0</v>
      </c>
      <c r="D11" s="34">
        <v>0</v>
      </c>
      <c r="E11" s="33">
        <f t="shared" si="0"/>
        <v>0</v>
      </c>
      <c r="F11" s="33">
        <f>E11*0.32</f>
        <v>0</v>
      </c>
      <c r="H11" s="3">
        <f t="shared" si="5"/>
        <v>0</v>
      </c>
      <c r="I11" s="4">
        <v>0</v>
      </c>
      <c r="J11" s="3">
        <f t="shared" si="1"/>
        <v>0</v>
      </c>
      <c r="K11" s="3">
        <f>J11*0.32</f>
        <v>0</v>
      </c>
      <c r="M11" s="3">
        <f t="shared" si="6"/>
        <v>0</v>
      </c>
      <c r="N11" s="4">
        <v>0</v>
      </c>
      <c r="O11" s="3">
        <f t="shared" si="2"/>
        <v>0</v>
      </c>
      <c r="P11" s="3">
        <f>O11*0.32</f>
        <v>0</v>
      </c>
      <c r="R11" s="3">
        <f t="shared" si="7"/>
        <v>0</v>
      </c>
      <c r="S11" s="4">
        <v>0</v>
      </c>
      <c r="T11" s="3">
        <f t="shared" si="3"/>
        <v>0</v>
      </c>
      <c r="U11" s="3">
        <f>T11*0.32</f>
        <v>0</v>
      </c>
      <c r="W11" s="3">
        <f t="shared" si="8"/>
        <v>0</v>
      </c>
      <c r="X11" s="4">
        <v>0</v>
      </c>
      <c r="Y11" s="3">
        <f t="shared" si="4"/>
        <v>0</v>
      </c>
      <c r="Z11" s="3">
        <f>Y11*0.32</f>
        <v>0</v>
      </c>
    </row>
    <row r="12" spans="1:27" ht="15">
      <c r="B12" s="11"/>
      <c r="C12" s="33">
        <v>0</v>
      </c>
      <c r="D12" s="34">
        <v>0</v>
      </c>
      <c r="E12" s="33">
        <f t="shared" si="0"/>
        <v>0</v>
      </c>
      <c r="F12" s="33">
        <f>E12*0.32</f>
        <v>0</v>
      </c>
      <c r="H12" s="3">
        <f t="shared" si="5"/>
        <v>0</v>
      </c>
      <c r="I12" s="4">
        <v>0</v>
      </c>
      <c r="J12" s="3">
        <f t="shared" si="1"/>
        <v>0</v>
      </c>
      <c r="K12" s="3">
        <f>J12*0.32</f>
        <v>0</v>
      </c>
      <c r="M12" s="3">
        <f t="shared" si="6"/>
        <v>0</v>
      </c>
      <c r="N12" s="4">
        <v>0</v>
      </c>
      <c r="O12" s="3">
        <f t="shared" si="2"/>
        <v>0</v>
      </c>
      <c r="P12" s="3">
        <f>O12*0.32</f>
        <v>0</v>
      </c>
      <c r="R12" s="3">
        <f t="shared" si="7"/>
        <v>0</v>
      </c>
      <c r="S12" s="4">
        <v>0</v>
      </c>
      <c r="T12" s="3">
        <f t="shared" si="3"/>
        <v>0</v>
      </c>
      <c r="U12" s="3">
        <f>T12*0.32</f>
        <v>0</v>
      </c>
      <c r="W12" s="3">
        <f t="shared" si="8"/>
        <v>0</v>
      </c>
      <c r="X12" s="4">
        <v>0</v>
      </c>
      <c r="Y12" s="3">
        <f t="shared" si="4"/>
        <v>0</v>
      </c>
      <c r="Z12" s="3">
        <f>Y12*0.32</f>
        <v>0</v>
      </c>
    </row>
    <row r="13" spans="1:27" ht="15">
      <c r="B13" s="11"/>
      <c r="C13" s="33">
        <v>0</v>
      </c>
      <c r="D13" s="34">
        <v>0</v>
      </c>
      <c r="E13" s="33">
        <f t="shared" si="0"/>
        <v>0</v>
      </c>
      <c r="F13" s="33">
        <f>E13*0.32</f>
        <v>0</v>
      </c>
      <c r="H13" s="3">
        <v>0</v>
      </c>
      <c r="I13" s="4">
        <v>0</v>
      </c>
      <c r="J13" s="3">
        <f t="shared" si="1"/>
        <v>0</v>
      </c>
      <c r="K13" s="3">
        <f>J13*0.32</f>
        <v>0</v>
      </c>
      <c r="M13" s="3">
        <v>0</v>
      </c>
      <c r="N13" s="4">
        <v>0</v>
      </c>
      <c r="O13" s="3">
        <f t="shared" si="2"/>
        <v>0</v>
      </c>
      <c r="P13" s="3">
        <f>O13*0.32</f>
        <v>0</v>
      </c>
      <c r="R13" s="3">
        <v>0</v>
      </c>
      <c r="S13" s="4">
        <v>0</v>
      </c>
      <c r="T13" s="3">
        <f t="shared" si="3"/>
        <v>0</v>
      </c>
      <c r="U13" s="3">
        <f>T13*0.32</f>
        <v>0</v>
      </c>
      <c r="W13" s="3">
        <v>0</v>
      </c>
      <c r="X13" s="4">
        <v>0</v>
      </c>
      <c r="Y13" s="3">
        <f t="shared" si="4"/>
        <v>0</v>
      </c>
      <c r="Z13" s="3">
        <f>Y13*0.32</f>
        <v>0</v>
      </c>
    </row>
    <row r="14" spans="1:27" ht="15">
      <c r="B14" s="11"/>
      <c r="C14" s="33">
        <v>0</v>
      </c>
      <c r="D14" s="34">
        <v>0</v>
      </c>
      <c r="E14" s="33">
        <f t="shared" si="0"/>
        <v>0</v>
      </c>
      <c r="F14" s="33">
        <f>E14*0.32</f>
        <v>0</v>
      </c>
      <c r="H14" s="3">
        <f t="shared" si="5"/>
        <v>0</v>
      </c>
      <c r="I14" s="4">
        <v>0</v>
      </c>
      <c r="J14" s="3">
        <f t="shared" si="1"/>
        <v>0</v>
      </c>
      <c r="K14" s="3">
        <f>J14*0.32</f>
        <v>0</v>
      </c>
      <c r="M14" s="3">
        <f t="shared" si="6"/>
        <v>0</v>
      </c>
      <c r="N14" s="4">
        <v>0</v>
      </c>
      <c r="O14" s="3">
        <f t="shared" si="2"/>
        <v>0</v>
      </c>
      <c r="P14" s="3">
        <f>O14*0.32</f>
        <v>0</v>
      </c>
      <c r="R14" s="3">
        <f t="shared" si="7"/>
        <v>0</v>
      </c>
      <c r="S14" s="4">
        <v>0</v>
      </c>
      <c r="T14" s="3">
        <f t="shared" si="3"/>
        <v>0</v>
      </c>
      <c r="U14" s="3">
        <f>T14*0.32</f>
        <v>0</v>
      </c>
      <c r="W14" s="3">
        <f t="shared" si="8"/>
        <v>0</v>
      </c>
      <c r="X14" s="4">
        <v>0</v>
      </c>
      <c r="Y14" s="3">
        <f t="shared" si="4"/>
        <v>0</v>
      </c>
      <c r="Z14" s="3">
        <f>Y14*0.32</f>
        <v>0</v>
      </c>
    </row>
    <row r="15" spans="1:27" s="6" customFormat="1" ht="15">
      <c r="B15" s="12" t="s">
        <v>30</v>
      </c>
      <c r="C15" s="39"/>
      <c r="D15" s="40"/>
      <c r="E15" s="39">
        <f>SUM(E6:E14)</f>
        <v>0</v>
      </c>
      <c r="F15" s="39">
        <f>SUM(F6:F14)</f>
        <v>0</v>
      </c>
      <c r="H15" s="3"/>
      <c r="I15" s="14"/>
      <c r="J15" s="13">
        <f>SUM(J6:J14)</f>
        <v>201120</v>
      </c>
      <c r="K15" s="13">
        <f>SUM(K6:K14)</f>
        <v>80448</v>
      </c>
      <c r="M15" s="3"/>
      <c r="N15" s="14"/>
      <c r="O15" s="13">
        <f>SUM(O6:O14)</f>
        <v>201120</v>
      </c>
      <c r="P15" s="13">
        <f>SUM(P6:P14)</f>
        <v>80448</v>
      </c>
      <c r="R15" s="3"/>
      <c r="S15" s="14"/>
      <c r="T15" s="13">
        <f>SUM(T6:T14)</f>
        <v>159870</v>
      </c>
      <c r="U15" s="13">
        <f>SUM(U6:U14)</f>
        <v>63948</v>
      </c>
      <c r="W15" s="3"/>
      <c r="X15" s="14"/>
      <c r="Y15" s="13">
        <f>SUM(Y6:Y14)</f>
        <v>159870</v>
      </c>
      <c r="Z15" s="13">
        <f>SUM(Z6:Z14)</f>
        <v>63948</v>
      </c>
    </row>
    <row r="16" spans="1:27">
      <c r="B16" s="15" t="s">
        <v>29</v>
      </c>
    </row>
    <row r="17" spans="2:27">
      <c r="B17" s="16"/>
      <c r="C17" s="33">
        <v>0</v>
      </c>
      <c r="D17" s="34">
        <v>0</v>
      </c>
      <c r="E17" s="33">
        <f>C17*D17</f>
        <v>0</v>
      </c>
      <c r="F17" s="33">
        <f>E17*0.15</f>
        <v>0</v>
      </c>
      <c r="H17" s="3">
        <f t="shared" si="5"/>
        <v>0</v>
      </c>
      <c r="I17" s="4">
        <v>0</v>
      </c>
      <c r="J17" s="3">
        <f>H17*I17</f>
        <v>0</v>
      </c>
      <c r="K17" s="3">
        <f>J17*0.16</f>
        <v>0</v>
      </c>
      <c r="M17" s="3">
        <f t="shared" si="6"/>
        <v>0</v>
      </c>
      <c r="N17" s="4">
        <v>0</v>
      </c>
      <c r="O17" s="3">
        <f>M17*N17</f>
        <v>0</v>
      </c>
      <c r="P17" s="3">
        <f>O17*0.17</f>
        <v>0</v>
      </c>
      <c r="R17" s="3">
        <f t="shared" si="7"/>
        <v>0</v>
      </c>
      <c r="S17" s="4">
        <v>0</v>
      </c>
      <c r="T17" s="3">
        <f>R17*S17</f>
        <v>0</v>
      </c>
      <c r="U17" s="3">
        <f>T17*0.18</f>
        <v>0</v>
      </c>
      <c r="W17" s="3">
        <f t="shared" si="8"/>
        <v>0</v>
      </c>
      <c r="X17" s="4">
        <v>0</v>
      </c>
      <c r="Y17" s="3">
        <f>W17*X17</f>
        <v>0</v>
      </c>
      <c r="Z17" s="3">
        <f>Y17*0.18</f>
        <v>0</v>
      </c>
    </row>
    <row r="18" spans="2:27">
      <c r="B18" s="16"/>
      <c r="C18" s="33">
        <v>0</v>
      </c>
      <c r="D18" s="34">
        <v>0</v>
      </c>
      <c r="E18" s="33">
        <f>C18*D18</f>
        <v>0</v>
      </c>
      <c r="F18" s="33">
        <f>E18*0.15</f>
        <v>0</v>
      </c>
      <c r="H18" s="3">
        <f t="shared" si="5"/>
        <v>0</v>
      </c>
      <c r="I18" s="4">
        <v>0</v>
      </c>
      <c r="J18" s="3">
        <f>H18*I18</f>
        <v>0</v>
      </c>
      <c r="K18" s="3">
        <f>J18*0.16</f>
        <v>0</v>
      </c>
      <c r="M18" s="3">
        <f t="shared" si="6"/>
        <v>0</v>
      </c>
      <c r="N18" s="4">
        <v>0</v>
      </c>
      <c r="O18" s="3">
        <f>M18*N18</f>
        <v>0</v>
      </c>
      <c r="P18" s="3">
        <f>O18*0.17</f>
        <v>0</v>
      </c>
      <c r="R18" s="3">
        <f t="shared" si="7"/>
        <v>0</v>
      </c>
      <c r="S18" s="4">
        <v>0</v>
      </c>
      <c r="T18" s="3">
        <f>R18*S18</f>
        <v>0</v>
      </c>
      <c r="U18" s="3">
        <f>T18*0.18</f>
        <v>0</v>
      </c>
      <c r="W18" s="3">
        <f t="shared" si="8"/>
        <v>0</v>
      </c>
      <c r="X18" s="4">
        <v>0</v>
      </c>
      <c r="Y18" s="3">
        <f>W18*X18</f>
        <v>0</v>
      </c>
      <c r="Z18" s="3">
        <f>Y18*0.18</f>
        <v>0</v>
      </c>
    </row>
    <row r="19" spans="2:27">
      <c r="B19" s="16"/>
      <c r="D19" s="34">
        <v>0</v>
      </c>
      <c r="E19" s="33">
        <f>C19*D19</f>
        <v>0</v>
      </c>
      <c r="F19" s="33">
        <f>E19*0.15</f>
        <v>0</v>
      </c>
      <c r="H19" s="3">
        <f t="shared" si="5"/>
        <v>0</v>
      </c>
      <c r="I19" s="4">
        <v>0</v>
      </c>
      <c r="J19" s="3">
        <f>H19*I19</f>
        <v>0</v>
      </c>
      <c r="K19" s="3">
        <f>J19*0.16</f>
        <v>0</v>
      </c>
      <c r="M19" s="3">
        <f t="shared" si="6"/>
        <v>0</v>
      </c>
      <c r="N19" s="4">
        <v>0</v>
      </c>
      <c r="O19" s="3">
        <f>M19*N19</f>
        <v>0</v>
      </c>
      <c r="P19" s="3">
        <f>O19*0.17</f>
        <v>0</v>
      </c>
      <c r="R19" s="3">
        <f t="shared" si="7"/>
        <v>0</v>
      </c>
      <c r="S19" s="4">
        <v>0</v>
      </c>
      <c r="T19" s="3">
        <f>R19*S19</f>
        <v>0</v>
      </c>
      <c r="U19" s="3">
        <f>T19*0.18</f>
        <v>0</v>
      </c>
      <c r="W19" s="3">
        <f t="shared" si="8"/>
        <v>0</v>
      </c>
      <c r="X19" s="4">
        <v>0</v>
      </c>
      <c r="Y19" s="3">
        <f>W19*X19</f>
        <v>0</v>
      </c>
      <c r="Z19" s="3">
        <f>Y19*0.18</f>
        <v>0</v>
      </c>
    </row>
    <row r="20" spans="2:27">
      <c r="B20" s="17"/>
      <c r="D20" s="34">
        <v>0</v>
      </c>
      <c r="E20" s="33">
        <f>C20*D20</f>
        <v>0</v>
      </c>
      <c r="F20" s="33">
        <f>E20*0.15</f>
        <v>0</v>
      </c>
      <c r="H20" s="3">
        <f t="shared" si="5"/>
        <v>0</v>
      </c>
      <c r="I20" s="4">
        <v>0</v>
      </c>
      <c r="J20" s="3">
        <f>H20*I20</f>
        <v>0</v>
      </c>
      <c r="K20" s="3">
        <f>J20*0.16</f>
        <v>0</v>
      </c>
      <c r="M20" s="3">
        <f t="shared" si="6"/>
        <v>0</v>
      </c>
      <c r="N20" s="4">
        <v>0</v>
      </c>
      <c r="O20" s="3">
        <f>M20*N20</f>
        <v>0</v>
      </c>
      <c r="P20" s="3">
        <f>O20*0.17</f>
        <v>0</v>
      </c>
      <c r="R20" s="3">
        <f t="shared" si="7"/>
        <v>0</v>
      </c>
      <c r="S20" s="4">
        <v>0</v>
      </c>
      <c r="T20" s="3">
        <f>R20*S20</f>
        <v>0</v>
      </c>
      <c r="U20" s="3">
        <f>T20*0.18</f>
        <v>0</v>
      </c>
      <c r="W20" s="3">
        <f t="shared" si="8"/>
        <v>0</v>
      </c>
      <c r="X20" s="4">
        <v>0</v>
      </c>
      <c r="Y20" s="3">
        <f>W20*X20</f>
        <v>0</v>
      </c>
      <c r="Z20" s="3">
        <f>Y20*0.18</f>
        <v>0</v>
      </c>
    </row>
    <row r="21" spans="2:27" s="6" customFormat="1" ht="15">
      <c r="B21" s="12" t="s">
        <v>30</v>
      </c>
      <c r="C21" s="39"/>
      <c r="D21" s="40"/>
      <c r="E21" s="39">
        <f>SUM(E17:E20)</f>
        <v>0</v>
      </c>
      <c r="F21" s="39">
        <f>SUM(F17:F20)</f>
        <v>0</v>
      </c>
      <c r="H21" s="3"/>
      <c r="I21" s="14"/>
      <c r="J21" s="13">
        <f>SUM(J17:J20)</f>
        <v>0</v>
      </c>
      <c r="K21" s="13">
        <f>SUM(K17:K20)</f>
        <v>0</v>
      </c>
      <c r="M21" s="3"/>
      <c r="N21" s="14"/>
      <c r="O21" s="13">
        <f>SUM(O17:O20)</f>
        <v>0</v>
      </c>
      <c r="P21" s="13">
        <f>SUM(P17:P20)</f>
        <v>0</v>
      </c>
      <c r="R21" s="3"/>
      <c r="S21" s="14"/>
      <c r="T21" s="13">
        <f>SUM(T17:T20)</f>
        <v>0</v>
      </c>
      <c r="U21" s="13">
        <f>SUM(U17:U20)</f>
        <v>0</v>
      </c>
      <c r="W21" s="3"/>
      <c r="X21" s="14"/>
      <c r="Y21" s="13">
        <f>SUM(Y17:Y20)</f>
        <v>0</v>
      </c>
      <c r="Z21" s="13">
        <f>SUM(Z17:Z20)</f>
        <v>0</v>
      </c>
    </row>
    <row r="22" spans="2:27">
      <c r="B22" s="7" t="s">
        <v>28</v>
      </c>
    </row>
    <row r="23" spans="2:27">
      <c r="B23" s="17"/>
      <c r="D23" s="34">
        <v>0</v>
      </c>
      <c r="E23" s="33">
        <f>C23*D23</f>
        <v>0</v>
      </c>
      <c r="F23" s="33">
        <v>0</v>
      </c>
      <c r="H23" s="3">
        <f t="shared" si="5"/>
        <v>0</v>
      </c>
      <c r="I23" s="4">
        <v>0</v>
      </c>
      <c r="J23" s="3">
        <f>H23*I23</f>
        <v>0</v>
      </c>
      <c r="K23" s="3">
        <v>0</v>
      </c>
      <c r="M23" s="3">
        <f t="shared" si="6"/>
        <v>0</v>
      </c>
      <c r="N23" s="4">
        <v>0</v>
      </c>
      <c r="O23" s="3">
        <f>M23*N23</f>
        <v>0</v>
      </c>
      <c r="P23" s="3">
        <v>0</v>
      </c>
      <c r="R23" s="3">
        <f t="shared" si="7"/>
        <v>0</v>
      </c>
      <c r="S23" s="4">
        <v>0</v>
      </c>
      <c r="T23" s="3">
        <f>R23*S23</f>
        <v>0</v>
      </c>
      <c r="U23" s="3">
        <v>0</v>
      </c>
      <c r="W23" s="3">
        <f t="shared" si="8"/>
        <v>0</v>
      </c>
      <c r="X23" s="4">
        <v>0</v>
      </c>
      <c r="Y23" s="3">
        <f>W23*X23</f>
        <v>0</v>
      </c>
      <c r="Z23" s="3">
        <v>0</v>
      </c>
    </row>
    <row r="24" spans="2:27">
      <c r="B24" s="17"/>
      <c r="D24" s="34">
        <v>0</v>
      </c>
      <c r="E24" s="33">
        <f>C24*D24</f>
        <v>0</v>
      </c>
      <c r="F24" s="33">
        <v>0</v>
      </c>
      <c r="H24" s="3">
        <f t="shared" si="5"/>
        <v>0</v>
      </c>
      <c r="I24" s="4">
        <v>0</v>
      </c>
      <c r="J24" s="3">
        <f>H24*I24</f>
        <v>0</v>
      </c>
      <c r="K24" s="3">
        <v>0</v>
      </c>
      <c r="M24" s="3">
        <f t="shared" si="6"/>
        <v>0</v>
      </c>
      <c r="N24" s="4">
        <v>0</v>
      </c>
      <c r="O24" s="3">
        <f>M24*N24</f>
        <v>0</v>
      </c>
      <c r="P24" s="3">
        <v>0</v>
      </c>
      <c r="R24" s="3">
        <f t="shared" si="7"/>
        <v>0</v>
      </c>
      <c r="S24" s="4">
        <v>0</v>
      </c>
      <c r="T24" s="3">
        <f>R24*S24</f>
        <v>0</v>
      </c>
      <c r="U24" s="3">
        <v>0</v>
      </c>
      <c r="W24" s="3">
        <f t="shared" si="8"/>
        <v>0</v>
      </c>
      <c r="X24" s="4">
        <v>0</v>
      </c>
      <c r="Y24" s="3">
        <f>W24*X24</f>
        <v>0</v>
      </c>
      <c r="Z24" s="3">
        <v>0</v>
      </c>
    </row>
    <row r="25" spans="2:27">
      <c r="B25" s="17"/>
      <c r="D25" s="34">
        <v>0</v>
      </c>
      <c r="E25" s="33">
        <f>C25*D25</f>
        <v>0</v>
      </c>
      <c r="F25" s="33">
        <v>0</v>
      </c>
      <c r="H25" s="3">
        <f t="shared" si="5"/>
        <v>0</v>
      </c>
      <c r="I25" s="4">
        <v>0</v>
      </c>
      <c r="J25" s="3">
        <f>H25*I25</f>
        <v>0</v>
      </c>
      <c r="K25" s="3">
        <v>0</v>
      </c>
      <c r="M25" s="3">
        <f t="shared" si="6"/>
        <v>0</v>
      </c>
      <c r="N25" s="4">
        <v>0</v>
      </c>
      <c r="O25" s="3">
        <f>M25*N25</f>
        <v>0</v>
      </c>
      <c r="P25" s="3">
        <v>0</v>
      </c>
      <c r="R25" s="3">
        <f t="shared" si="7"/>
        <v>0</v>
      </c>
      <c r="S25" s="4">
        <v>0</v>
      </c>
      <c r="T25" s="3">
        <f>R25*S25</f>
        <v>0</v>
      </c>
      <c r="U25" s="3">
        <v>0</v>
      </c>
      <c r="W25" s="3">
        <f t="shared" si="8"/>
        <v>0</v>
      </c>
      <c r="X25" s="4">
        <v>0</v>
      </c>
      <c r="Y25" s="3">
        <f>W25*X25</f>
        <v>0</v>
      </c>
      <c r="Z25" s="3">
        <v>0</v>
      </c>
    </row>
    <row r="26" spans="2:27">
      <c r="B26" s="17"/>
      <c r="D26" s="34">
        <v>0</v>
      </c>
      <c r="E26" s="33">
        <f>C26*D26</f>
        <v>0</v>
      </c>
      <c r="F26" s="33">
        <v>0</v>
      </c>
      <c r="H26" s="3">
        <f t="shared" si="5"/>
        <v>0</v>
      </c>
      <c r="I26" s="4">
        <v>0</v>
      </c>
      <c r="J26" s="3">
        <f>H26*I26</f>
        <v>0</v>
      </c>
      <c r="K26" s="3">
        <v>0</v>
      </c>
      <c r="M26" s="3">
        <f t="shared" si="6"/>
        <v>0</v>
      </c>
      <c r="N26" s="4">
        <v>0</v>
      </c>
      <c r="O26" s="3">
        <f>M26*N26</f>
        <v>0</v>
      </c>
      <c r="P26" s="3">
        <v>0</v>
      </c>
      <c r="R26" s="3">
        <f t="shared" si="7"/>
        <v>0</v>
      </c>
      <c r="S26" s="4">
        <v>0</v>
      </c>
      <c r="T26" s="3">
        <f>R26*S26</f>
        <v>0</v>
      </c>
      <c r="U26" s="3">
        <v>0</v>
      </c>
      <c r="W26" s="3">
        <f t="shared" si="8"/>
        <v>0</v>
      </c>
      <c r="X26" s="4">
        <v>0</v>
      </c>
      <c r="Y26" s="3">
        <f>W26*X26</f>
        <v>0</v>
      </c>
      <c r="Z26" s="3">
        <v>0</v>
      </c>
    </row>
    <row r="27" spans="2:27" s="6" customFormat="1" ht="15">
      <c r="B27" s="12" t="s">
        <v>30</v>
      </c>
      <c r="C27" s="39"/>
      <c r="D27" s="40"/>
      <c r="E27" s="39">
        <f>SUM(E23:E26)</f>
        <v>0</v>
      </c>
      <c r="F27" s="39">
        <f>SUM(F23:F26)</f>
        <v>0</v>
      </c>
      <c r="H27" s="13"/>
      <c r="I27" s="14"/>
      <c r="J27" s="13">
        <f>SUM(J23:J26)</f>
        <v>0</v>
      </c>
      <c r="K27" s="13">
        <f>SUM(K23:K26)</f>
        <v>0</v>
      </c>
      <c r="M27" s="13"/>
      <c r="N27" s="14"/>
      <c r="O27" s="13">
        <f>SUM(O23:O26)</f>
        <v>0</v>
      </c>
      <c r="P27" s="13">
        <f>SUM(P23:P26)</f>
        <v>0</v>
      </c>
      <c r="R27" s="13"/>
      <c r="S27" s="14"/>
      <c r="T27" s="13">
        <f>SUM(T23:T26)</f>
        <v>0</v>
      </c>
      <c r="U27" s="13">
        <f>SUM(U23:U26)</f>
        <v>0</v>
      </c>
      <c r="W27" s="13"/>
      <c r="X27" s="14"/>
      <c r="Y27" s="13">
        <f>SUM(Y23:Y26)</f>
        <v>0</v>
      </c>
      <c r="Z27" s="13">
        <f>SUM(Z23:Z26)</f>
        <v>0</v>
      </c>
    </row>
    <row r="28" spans="2:27">
      <c r="B28" s="18"/>
    </row>
    <row r="29" spans="2:27">
      <c r="B29" s="19" t="s">
        <v>4</v>
      </c>
      <c r="E29" s="33">
        <f>E27+E21+E15</f>
        <v>0</v>
      </c>
      <c r="J29" s="3">
        <f>J27+J21+J15</f>
        <v>201120</v>
      </c>
      <c r="O29" s="3">
        <f>O27+O21+O15</f>
        <v>201120</v>
      </c>
      <c r="T29" s="3">
        <f>T27+T21+T15</f>
        <v>159870</v>
      </c>
      <c r="Y29" s="3">
        <f>Y27+Y21+Y15</f>
        <v>159870</v>
      </c>
    </row>
    <row r="30" spans="2:27">
      <c r="B30" s="19" t="s">
        <v>5</v>
      </c>
      <c r="E30" s="33">
        <f>F15+F21+F27</f>
        <v>0</v>
      </c>
      <c r="J30" s="3">
        <f>K27+K21+K15</f>
        <v>80448</v>
      </c>
      <c r="O30" s="3">
        <f>P27+P21+P15</f>
        <v>80448</v>
      </c>
      <c r="T30" s="3">
        <f>U27+U21+U15</f>
        <v>63948</v>
      </c>
      <c r="Y30" s="3">
        <f>Z27+Z21+Z15</f>
        <v>63948</v>
      </c>
    </row>
    <row r="32" spans="2:27" s="20" customFormat="1" ht="15">
      <c r="B32" s="20" t="s">
        <v>6</v>
      </c>
      <c r="C32" s="41"/>
      <c r="D32" s="42"/>
      <c r="E32" s="41">
        <f>E29+E30</f>
        <v>0</v>
      </c>
      <c r="F32" s="41"/>
      <c r="H32" s="21"/>
      <c r="I32" s="22"/>
      <c r="J32" s="21">
        <f>J29+J30</f>
        <v>281568</v>
      </c>
      <c r="K32" s="21"/>
      <c r="M32" s="21"/>
      <c r="N32" s="22"/>
      <c r="O32" s="21">
        <f>O29+O30</f>
        <v>281568</v>
      </c>
      <c r="P32" s="21"/>
      <c r="R32" s="21"/>
      <c r="S32" s="22"/>
      <c r="T32" s="21">
        <f>T29+T30</f>
        <v>223818</v>
      </c>
      <c r="U32" s="21"/>
      <c r="W32" s="21"/>
      <c r="X32" s="22"/>
      <c r="Y32" s="21">
        <f>Y29+Y30</f>
        <v>223818</v>
      </c>
      <c r="Z32" s="21"/>
      <c r="AA32" s="21">
        <f>Y32+T32+O32+J32+E32</f>
        <v>1010772</v>
      </c>
    </row>
    <row r="34" spans="2:27" ht="15">
      <c r="B34" s="5" t="s">
        <v>7</v>
      </c>
    </row>
    <row r="35" spans="2:27" ht="15">
      <c r="C35" s="43" t="s">
        <v>8</v>
      </c>
      <c r="D35" s="44" t="s">
        <v>9</v>
      </c>
      <c r="E35" s="43" t="s">
        <v>10</v>
      </c>
      <c r="F35" s="43"/>
      <c r="H35" s="23" t="s">
        <v>8</v>
      </c>
      <c r="I35" s="24" t="s">
        <v>9</v>
      </c>
      <c r="J35" s="23" t="s">
        <v>10</v>
      </c>
      <c r="K35" s="23"/>
      <c r="M35" s="23" t="s">
        <v>8</v>
      </c>
      <c r="N35" s="24" t="s">
        <v>9</v>
      </c>
      <c r="O35" s="23" t="s">
        <v>10</v>
      </c>
      <c r="P35" s="23"/>
      <c r="R35" s="23" t="s">
        <v>8</v>
      </c>
      <c r="S35" s="24" t="s">
        <v>9</v>
      </c>
      <c r="T35" s="23" t="s">
        <v>10</v>
      </c>
      <c r="U35" s="23"/>
      <c r="W35" s="23" t="s">
        <v>8</v>
      </c>
      <c r="X35" s="24" t="s">
        <v>9</v>
      </c>
      <c r="Y35" s="23" t="s">
        <v>10</v>
      </c>
      <c r="Z35" s="23"/>
    </row>
    <row r="36" spans="2:27">
      <c r="B36" s="25"/>
      <c r="D36" s="33"/>
      <c r="E36" s="33">
        <f>C36*D36</f>
        <v>0</v>
      </c>
      <c r="H36" s="3">
        <f>C36</f>
        <v>0</v>
      </c>
      <c r="I36" s="3"/>
      <c r="J36" s="3">
        <f>H36*I36</f>
        <v>0</v>
      </c>
      <c r="M36" s="3">
        <f>H36</f>
        <v>0</v>
      </c>
      <c r="N36" s="3"/>
      <c r="O36" s="3">
        <f>M36*N36</f>
        <v>0</v>
      </c>
      <c r="R36" s="3">
        <f>M36</f>
        <v>0</v>
      </c>
      <c r="S36" s="3"/>
      <c r="T36" s="3">
        <f>R36*S36</f>
        <v>0</v>
      </c>
      <c r="W36" s="3">
        <f>R36</f>
        <v>0</v>
      </c>
      <c r="X36" s="3"/>
      <c r="Y36" s="3">
        <f>W36*X36</f>
        <v>0</v>
      </c>
    </row>
    <row r="37" spans="2:27">
      <c r="B37" s="25"/>
      <c r="D37" s="33"/>
      <c r="E37" s="33">
        <f t="shared" ref="E37:E43" si="9">C37*D37</f>
        <v>0</v>
      </c>
      <c r="H37" s="3">
        <f t="shared" ref="H37:H43" si="10">C37</f>
        <v>0</v>
      </c>
      <c r="I37" s="3"/>
      <c r="J37" s="3">
        <f t="shared" ref="J37:J43" si="11">H37*I37</f>
        <v>0</v>
      </c>
      <c r="M37" s="3">
        <f t="shared" ref="M37:M43" si="12">H37</f>
        <v>0</v>
      </c>
      <c r="N37" s="3"/>
      <c r="O37" s="3">
        <f t="shared" ref="O37:O43" si="13">M37*N37</f>
        <v>0</v>
      </c>
      <c r="R37" s="3">
        <f t="shared" ref="R37:R43" si="14">M37</f>
        <v>0</v>
      </c>
      <c r="S37" s="3"/>
      <c r="T37" s="3">
        <f t="shared" ref="T37:T43" si="15">R37*S37</f>
        <v>0</v>
      </c>
      <c r="W37" s="3">
        <f t="shared" ref="W37:W43" si="16">R37</f>
        <v>0</v>
      </c>
      <c r="X37" s="3"/>
      <c r="Y37" s="3">
        <f t="shared" ref="Y37:Y42" si="17">W37*X37</f>
        <v>0</v>
      </c>
    </row>
    <row r="38" spans="2:27">
      <c r="B38" s="25"/>
      <c r="D38" s="33"/>
      <c r="E38" s="33">
        <f t="shared" si="9"/>
        <v>0</v>
      </c>
      <c r="H38" s="3">
        <f t="shared" si="10"/>
        <v>0</v>
      </c>
      <c r="I38" s="3"/>
      <c r="J38" s="3">
        <f t="shared" si="11"/>
        <v>0</v>
      </c>
      <c r="M38" s="3">
        <f t="shared" si="12"/>
        <v>0</v>
      </c>
      <c r="N38" s="3"/>
      <c r="O38" s="3">
        <f t="shared" si="13"/>
        <v>0</v>
      </c>
      <c r="R38" s="3">
        <f t="shared" si="14"/>
        <v>0</v>
      </c>
      <c r="S38" s="3"/>
      <c r="T38" s="3">
        <f t="shared" si="15"/>
        <v>0</v>
      </c>
      <c r="W38" s="3">
        <f t="shared" si="16"/>
        <v>0</v>
      </c>
      <c r="X38" s="3"/>
      <c r="Y38" s="3">
        <f t="shared" si="17"/>
        <v>0</v>
      </c>
    </row>
    <row r="39" spans="2:27">
      <c r="B39" s="25"/>
      <c r="D39" s="33"/>
      <c r="E39" s="33">
        <f t="shared" si="9"/>
        <v>0</v>
      </c>
      <c r="H39" s="3">
        <f t="shared" si="10"/>
        <v>0</v>
      </c>
      <c r="I39" s="3"/>
      <c r="J39" s="3">
        <f t="shared" si="11"/>
        <v>0</v>
      </c>
      <c r="M39" s="3">
        <f t="shared" si="12"/>
        <v>0</v>
      </c>
      <c r="N39" s="3"/>
      <c r="O39" s="3">
        <f t="shared" si="13"/>
        <v>0</v>
      </c>
      <c r="R39" s="3">
        <f t="shared" si="14"/>
        <v>0</v>
      </c>
      <c r="S39" s="3"/>
      <c r="T39" s="3">
        <f t="shared" si="15"/>
        <v>0</v>
      </c>
      <c r="W39" s="3">
        <f t="shared" si="16"/>
        <v>0</v>
      </c>
      <c r="X39" s="3"/>
      <c r="Y39" s="3">
        <f t="shared" si="17"/>
        <v>0</v>
      </c>
    </row>
    <row r="40" spans="2:27">
      <c r="B40" s="25"/>
      <c r="D40" s="33"/>
      <c r="E40" s="33">
        <f t="shared" si="9"/>
        <v>0</v>
      </c>
      <c r="H40" s="3">
        <f t="shared" si="10"/>
        <v>0</v>
      </c>
      <c r="I40" s="3"/>
      <c r="J40" s="3">
        <f t="shared" si="11"/>
        <v>0</v>
      </c>
      <c r="M40" s="3">
        <f t="shared" si="12"/>
        <v>0</v>
      </c>
      <c r="N40" s="3"/>
      <c r="O40" s="3">
        <f t="shared" si="13"/>
        <v>0</v>
      </c>
      <c r="R40" s="3">
        <f t="shared" si="14"/>
        <v>0</v>
      </c>
      <c r="S40" s="3"/>
      <c r="T40" s="3">
        <f t="shared" si="15"/>
        <v>0</v>
      </c>
      <c r="W40" s="3">
        <f t="shared" si="16"/>
        <v>0</v>
      </c>
      <c r="X40" s="3"/>
      <c r="Y40" s="3">
        <f t="shared" si="17"/>
        <v>0</v>
      </c>
    </row>
    <row r="41" spans="2:27">
      <c r="B41" s="25"/>
      <c r="D41" s="33"/>
      <c r="E41" s="33">
        <f t="shared" si="9"/>
        <v>0</v>
      </c>
      <c r="H41" s="3">
        <f t="shared" si="10"/>
        <v>0</v>
      </c>
      <c r="I41" s="3"/>
      <c r="J41" s="3">
        <f t="shared" si="11"/>
        <v>0</v>
      </c>
      <c r="M41" s="3">
        <f t="shared" si="12"/>
        <v>0</v>
      </c>
      <c r="N41" s="3"/>
      <c r="O41" s="3">
        <f t="shared" si="13"/>
        <v>0</v>
      </c>
      <c r="R41" s="3">
        <f t="shared" si="14"/>
        <v>0</v>
      </c>
      <c r="S41" s="3"/>
      <c r="T41" s="3">
        <f t="shared" si="15"/>
        <v>0</v>
      </c>
      <c r="W41" s="3">
        <f t="shared" si="16"/>
        <v>0</v>
      </c>
      <c r="X41" s="3"/>
      <c r="Y41" s="3">
        <f t="shared" si="17"/>
        <v>0</v>
      </c>
    </row>
    <row r="42" spans="2:27">
      <c r="B42" s="25"/>
      <c r="D42" s="33"/>
      <c r="E42" s="33">
        <f t="shared" si="9"/>
        <v>0</v>
      </c>
      <c r="H42" s="3">
        <f t="shared" si="10"/>
        <v>0</v>
      </c>
      <c r="I42" s="3"/>
      <c r="J42" s="3">
        <f t="shared" si="11"/>
        <v>0</v>
      </c>
      <c r="M42" s="3">
        <f t="shared" si="12"/>
        <v>0</v>
      </c>
      <c r="N42" s="3"/>
      <c r="O42" s="3">
        <f t="shared" si="13"/>
        <v>0</v>
      </c>
      <c r="R42" s="3">
        <f t="shared" si="14"/>
        <v>0</v>
      </c>
      <c r="S42" s="3"/>
      <c r="T42" s="3">
        <f t="shared" si="15"/>
        <v>0</v>
      </c>
      <c r="W42" s="3">
        <f t="shared" si="16"/>
        <v>0</v>
      </c>
      <c r="X42" s="3"/>
      <c r="Y42" s="3">
        <f t="shared" si="17"/>
        <v>0</v>
      </c>
    </row>
    <row r="43" spans="2:27">
      <c r="B43" s="25"/>
      <c r="D43" s="33"/>
      <c r="E43" s="33">
        <f t="shared" si="9"/>
        <v>0</v>
      </c>
      <c r="H43" s="3">
        <f t="shared" si="10"/>
        <v>0</v>
      </c>
      <c r="I43" s="3"/>
      <c r="J43" s="3">
        <f t="shared" si="11"/>
        <v>0</v>
      </c>
      <c r="M43" s="3">
        <f t="shared" si="12"/>
        <v>0</v>
      </c>
      <c r="N43" s="3"/>
      <c r="O43" s="3">
        <f t="shared" si="13"/>
        <v>0</v>
      </c>
      <c r="R43" s="3">
        <f t="shared" si="14"/>
        <v>0</v>
      </c>
      <c r="S43" s="3"/>
      <c r="T43" s="3">
        <f t="shared" si="15"/>
        <v>0</v>
      </c>
      <c r="W43" s="3">
        <f t="shared" si="16"/>
        <v>0</v>
      </c>
      <c r="X43" s="3"/>
    </row>
    <row r="44" spans="2:27">
      <c r="B44" s="25"/>
      <c r="D44" s="33"/>
      <c r="I44" s="3"/>
      <c r="N44" s="3"/>
      <c r="S44" s="3"/>
      <c r="X44" s="3"/>
    </row>
    <row r="45" spans="2:27">
      <c r="D45" s="33"/>
      <c r="I45" s="3"/>
      <c r="N45" s="3"/>
      <c r="S45" s="3"/>
      <c r="X45" s="3"/>
    </row>
    <row r="46" spans="2:27" s="20" customFormat="1" ht="15">
      <c r="B46" s="26" t="s">
        <v>11</v>
      </c>
      <c r="C46" s="41"/>
      <c r="D46" s="42"/>
      <c r="E46" s="41">
        <f>SUM(E36:E45)</f>
        <v>0</v>
      </c>
      <c r="F46" s="41"/>
      <c r="H46" s="21"/>
      <c r="I46" s="22"/>
      <c r="J46" s="21">
        <f>SUM(J36:J45)</f>
        <v>0</v>
      </c>
      <c r="K46" s="21"/>
      <c r="M46" s="21"/>
      <c r="N46" s="22"/>
      <c r="O46" s="21">
        <f>SUM(O36:O45)</f>
        <v>0</v>
      </c>
      <c r="P46" s="21"/>
      <c r="R46" s="21"/>
      <c r="S46" s="21"/>
      <c r="T46" s="21">
        <f>SUM(T36:T45)</f>
        <v>0</v>
      </c>
      <c r="U46" s="21"/>
      <c r="W46" s="21"/>
      <c r="X46" s="22"/>
      <c r="Y46" s="21">
        <f>SUM(Y36:Y45)</f>
        <v>0</v>
      </c>
      <c r="Z46" s="21"/>
      <c r="AA46" s="21">
        <f>Y46+T46+O46+J46+E46</f>
        <v>0</v>
      </c>
    </row>
    <row r="48" spans="2:27" ht="15">
      <c r="B48" s="5" t="s">
        <v>32</v>
      </c>
    </row>
    <row r="49" spans="2:27">
      <c r="B49" s="27"/>
      <c r="E49" s="33">
        <v>0</v>
      </c>
      <c r="J49" s="3">
        <v>0</v>
      </c>
      <c r="O49" s="3">
        <v>0</v>
      </c>
      <c r="T49" s="3">
        <v>0</v>
      </c>
      <c r="Y49" s="3">
        <v>0</v>
      </c>
    </row>
    <row r="50" spans="2:27">
      <c r="B50" s="27"/>
      <c r="E50" s="33">
        <v>0</v>
      </c>
      <c r="J50" s="3">
        <v>0</v>
      </c>
      <c r="O50" s="3">
        <v>0</v>
      </c>
      <c r="T50" s="3">
        <v>0</v>
      </c>
      <c r="Y50" s="3">
        <v>0</v>
      </c>
    </row>
    <row r="51" spans="2:27">
      <c r="E51" s="33">
        <v>0</v>
      </c>
      <c r="J51" s="3">
        <v>0</v>
      </c>
      <c r="O51" s="3">
        <v>0</v>
      </c>
      <c r="T51" s="3">
        <v>0</v>
      </c>
      <c r="Y51" s="3">
        <v>0</v>
      </c>
    </row>
    <row r="52" spans="2:27">
      <c r="E52" s="33">
        <v>0</v>
      </c>
      <c r="J52" s="3">
        <v>0</v>
      </c>
      <c r="O52" s="3">
        <v>0</v>
      </c>
      <c r="T52" s="3">
        <v>0</v>
      </c>
      <c r="Y52" s="3">
        <v>0</v>
      </c>
    </row>
    <row r="53" spans="2:27">
      <c r="B53" s="27"/>
      <c r="E53" s="33">
        <v>0</v>
      </c>
      <c r="J53" s="3">
        <v>0</v>
      </c>
      <c r="O53" s="3">
        <v>0</v>
      </c>
      <c r="T53" s="3">
        <v>0</v>
      </c>
      <c r="Y53" s="3">
        <v>0</v>
      </c>
    </row>
    <row r="55" spans="2:27" s="20" customFormat="1" ht="15">
      <c r="B55" s="28" t="s">
        <v>12</v>
      </c>
      <c r="C55" s="41"/>
      <c r="D55" s="42"/>
      <c r="E55" s="41">
        <f>SUM(E49:E53)</f>
        <v>0</v>
      </c>
      <c r="F55" s="41"/>
      <c r="H55" s="21"/>
      <c r="I55" s="22"/>
      <c r="J55" s="21">
        <f>SUM(J49:J53)</f>
        <v>0</v>
      </c>
      <c r="K55" s="21"/>
      <c r="M55" s="21"/>
      <c r="N55" s="22"/>
      <c r="O55" s="21">
        <f>SUM(O49:O53)</f>
        <v>0</v>
      </c>
      <c r="P55" s="21"/>
      <c r="R55" s="21"/>
      <c r="S55" s="22"/>
      <c r="T55" s="21">
        <f>SUM(T49:T53)</f>
        <v>0</v>
      </c>
      <c r="U55" s="21"/>
      <c r="W55" s="21"/>
      <c r="X55" s="22"/>
      <c r="Y55" s="21">
        <f>SUM(Y49:Y53)</f>
        <v>0</v>
      </c>
      <c r="Z55" s="21"/>
      <c r="AA55" s="21">
        <f>Y55+T55+O55+J55+E55</f>
        <v>0</v>
      </c>
    </row>
    <row r="57" spans="2:27" ht="15">
      <c r="B57" s="5" t="s">
        <v>13</v>
      </c>
    </row>
    <row r="58" spans="2:27" ht="15">
      <c r="B58" s="29" t="s">
        <v>39</v>
      </c>
      <c r="E58" s="33">
        <v>0</v>
      </c>
      <c r="J58" s="3">
        <v>5465</v>
      </c>
      <c r="O58" s="3">
        <v>5465</v>
      </c>
      <c r="T58" s="3">
        <v>3063</v>
      </c>
      <c r="Y58" s="3">
        <v>0</v>
      </c>
    </row>
    <row r="59" spans="2:27" ht="15">
      <c r="B59" s="29"/>
      <c r="E59" s="33">
        <v>0</v>
      </c>
      <c r="J59" s="3">
        <f t="shared" ref="J59:J64" si="18">E59</f>
        <v>0</v>
      </c>
      <c r="O59" s="3">
        <v>0</v>
      </c>
      <c r="T59" s="3">
        <f t="shared" ref="T59:T64" si="19">O59</f>
        <v>0</v>
      </c>
      <c r="Y59" s="3">
        <f t="shared" ref="Y59:Y64" si="20">T59</f>
        <v>0</v>
      </c>
    </row>
    <row r="60" spans="2:27" ht="15">
      <c r="B60" s="30"/>
      <c r="E60" s="33">
        <v>0</v>
      </c>
      <c r="J60" s="3">
        <f t="shared" si="18"/>
        <v>0</v>
      </c>
      <c r="O60" s="3">
        <f>J60</f>
        <v>0</v>
      </c>
      <c r="T60" s="3">
        <f t="shared" si="19"/>
        <v>0</v>
      </c>
      <c r="Y60" s="3">
        <f t="shared" si="20"/>
        <v>0</v>
      </c>
    </row>
    <row r="61" spans="2:27" ht="15">
      <c r="B61" s="30"/>
      <c r="E61" s="33">
        <v>0</v>
      </c>
      <c r="J61" s="3">
        <f t="shared" si="18"/>
        <v>0</v>
      </c>
      <c r="O61" s="3">
        <f>J61</f>
        <v>0</v>
      </c>
      <c r="T61" s="3">
        <f t="shared" si="19"/>
        <v>0</v>
      </c>
      <c r="Y61" s="3">
        <f t="shared" si="20"/>
        <v>0</v>
      </c>
    </row>
    <row r="62" spans="2:27" ht="15">
      <c r="B62" s="30"/>
      <c r="E62" s="33">
        <v>0</v>
      </c>
      <c r="J62" s="3">
        <f t="shared" si="18"/>
        <v>0</v>
      </c>
      <c r="O62" s="3">
        <f>J62</f>
        <v>0</v>
      </c>
      <c r="T62" s="3">
        <f t="shared" si="19"/>
        <v>0</v>
      </c>
      <c r="Y62" s="3">
        <f t="shared" si="20"/>
        <v>0</v>
      </c>
    </row>
    <row r="63" spans="2:27" ht="15">
      <c r="B63" s="30"/>
      <c r="E63" s="33">
        <v>0</v>
      </c>
      <c r="J63" s="3">
        <f t="shared" si="18"/>
        <v>0</v>
      </c>
      <c r="O63" s="3">
        <f>J63</f>
        <v>0</v>
      </c>
      <c r="T63" s="3">
        <f t="shared" si="19"/>
        <v>0</v>
      </c>
      <c r="Y63" s="3">
        <f t="shared" si="20"/>
        <v>0</v>
      </c>
    </row>
    <row r="64" spans="2:27" ht="15">
      <c r="B64" s="30"/>
      <c r="E64" s="33">
        <v>0</v>
      </c>
      <c r="J64" s="3">
        <f t="shared" si="18"/>
        <v>0</v>
      </c>
      <c r="O64" s="3">
        <f>J64</f>
        <v>0</v>
      </c>
      <c r="T64" s="3">
        <f t="shared" si="19"/>
        <v>0</v>
      </c>
      <c r="Y64" s="3">
        <f t="shared" si="20"/>
        <v>0</v>
      </c>
    </row>
    <row r="66" spans="2:27" s="20" customFormat="1" ht="15">
      <c r="B66" s="20" t="s">
        <v>14</v>
      </c>
      <c r="C66" s="41"/>
      <c r="D66" s="42"/>
      <c r="E66" s="41">
        <f>SUM(E58:E64)</f>
        <v>0</v>
      </c>
      <c r="F66" s="41"/>
      <c r="H66" s="21"/>
      <c r="I66" s="22"/>
      <c r="J66" s="21">
        <f>SUM(J58:J65)</f>
        <v>5465</v>
      </c>
      <c r="K66" s="21"/>
      <c r="M66" s="21"/>
      <c r="N66" s="22"/>
      <c r="O66" s="21">
        <f>SUM(O58:O65)</f>
        <v>5465</v>
      </c>
      <c r="P66" s="21"/>
      <c r="R66" s="21"/>
      <c r="S66" s="22"/>
      <c r="T66" s="21">
        <f>SUM(T58:T65)</f>
        <v>3063</v>
      </c>
      <c r="U66" s="21"/>
      <c r="W66" s="21"/>
      <c r="X66" s="22"/>
      <c r="Y66" s="21">
        <f>SUM(Y58:Y65)</f>
        <v>0</v>
      </c>
      <c r="Z66" s="21"/>
      <c r="AA66" s="21">
        <f>Y66+T66+O66+J66+E66</f>
        <v>13993</v>
      </c>
    </row>
    <row r="68" spans="2:27" ht="15">
      <c r="B68" s="5" t="s">
        <v>15</v>
      </c>
    </row>
    <row r="69" spans="2:27">
      <c r="E69" s="33">
        <v>0</v>
      </c>
      <c r="J69" s="3">
        <f>E69</f>
        <v>0</v>
      </c>
      <c r="O69" s="3">
        <f>J69</f>
        <v>0</v>
      </c>
      <c r="T69" s="3">
        <f>O69</f>
        <v>0</v>
      </c>
      <c r="Y69" s="3">
        <f>T69</f>
        <v>0</v>
      </c>
    </row>
    <row r="70" spans="2:27">
      <c r="E70" s="33">
        <v>0</v>
      </c>
      <c r="J70" s="3">
        <f t="shared" ref="J70:J78" si="21">E70</f>
        <v>0</v>
      </c>
      <c r="O70" s="3">
        <f t="shared" ref="O70:O78" si="22">J70</f>
        <v>0</v>
      </c>
      <c r="T70" s="3">
        <f t="shared" ref="T70:T78" si="23">O70</f>
        <v>0</v>
      </c>
      <c r="Y70" s="3">
        <f t="shared" ref="Y70:Y78" si="24">T70</f>
        <v>0</v>
      </c>
    </row>
    <row r="71" spans="2:27">
      <c r="E71" s="33">
        <v>0</v>
      </c>
      <c r="J71" s="3">
        <f t="shared" si="21"/>
        <v>0</v>
      </c>
      <c r="O71" s="3">
        <f t="shared" si="22"/>
        <v>0</v>
      </c>
      <c r="T71" s="3">
        <f t="shared" si="23"/>
        <v>0</v>
      </c>
      <c r="Y71" s="3">
        <f t="shared" si="24"/>
        <v>0</v>
      </c>
    </row>
    <row r="72" spans="2:27">
      <c r="E72" s="33">
        <v>0</v>
      </c>
      <c r="J72" s="3">
        <f t="shared" si="21"/>
        <v>0</v>
      </c>
      <c r="O72" s="3">
        <f t="shared" si="22"/>
        <v>0</v>
      </c>
      <c r="T72" s="3">
        <f t="shared" si="23"/>
        <v>0</v>
      </c>
      <c r="Y72" s="3">
        <f t="shared" si="24"/>
        <v>0</v>
      </c>
    </row>
    <row r="73" spans="2:27">
      <c r="E73" s="33">
        <v>0</v>
      </c>
      <c r="J73" s="3">
        <f t="shared" si="21"/>
        <v>0</v>
      </c>
      <c r="O73" s="3">
        <f t="shared" si="22"/>
        <v>0</v>
      </c>
      <c r="T73" s="3">
        <f t="shared" si="23"/>
        <v>0</v>
      </c>
      <c r="Y73" s="3">
        <f t="shared" si="24"/>
        <v>0</v>
      </c>
    </row>
    <row r="74" spans="2:27">
      <c r="E74" s="33">
        <v>0</v>
      </c>
      <c r="J74" s="3">
        <f t="shared" si="21"/>
        <v>0</v>
      </c>
      <c r="O74" s="3">
        <f t="shared" si="22"/>
        <v>0</v>
      </c>
      <c r="T74" s="3">
        <f t="shared" si="23"/>
        <v>0</v>
      </c>
      <c r="Y74" s="3">
        <f t="shared" si="24"/>
        <v>0</v>
      </c>
    </row>
    <row r="75" spans="2:27">
      <c r="E75" s="33">
        <v>0</v>
      </c>
      <c r="J75" s="3">
        <f t="shared" si="21"/>
        <v>0</v>
      </c>
      <c r="O75" s="3">
        <f t="shared" si="22"/>
        <v>0</v>
      </c>
      <c r="T75" s="3">
        <f t="shared" si="23"/>
        <v>0</v>
      </c>
      <c r="Y75" s="3">
        <f t="shared" si="24"/>
        <v>0</v>
      </c>
    </row>
    <row r="76" spans="2:27">
      <c r="E76" s="33">
        <v>0</v>
      </c>
      <c r="J76" s="3">
        <f t="shared" si="21"/>
        <v>0</v>
      </c>
      <c r="O76" s="3">
        <f t="shared" si="22"/>
        <v>0</v>
      </c>
      <c r="T76" s="3">
        <f t="shared" si="23"/>
        <v>0</v>
      </c>
      <c r="Y76" s="3">
        <f t="shared" si="24"/>
        <v>0</v>
      </c>
    </row>
    <row r="77" spans="2:27">
      <c r="E77" s="33">
        <v>0</v>
      </c>
      <c r="J77" s="3">
        <f t="shared" si="21"/>
        <v>0</v>
      </c>
      <c r="O77" s="3">
        <f t="shared" si="22"/>
        <v>0</v>
      </c>
      <c r="T77" s="3">
        <f t="shared" si="23"/>
        <v>0</v>
      </c>
      <c r="Y77" s="3">
        <f t="shared" si="24"/>
        <v>0</v>
      </c>
    </row>
    <row r="78" spans="2:27">
      <c r="E78" s="33">
        <v>0</v>
      </c>
      <c r="J78" s="3">
        <f t="shared" si="21"/>
        <v>0</v>
      </c>
      <c r="O78" s="3">
        <f t="shared" si="22"/>
        <v>0</v>
      </c>
      <c r="T78" s="3">
        <f t="shared" si="23"/>
        <v>0</v>
      </c>
      <c r="Y78" s="3">
        <f t="shared" si="24"/>
        <v>0</v>
      </c>
    </row>
    <row r="80" spans="2:27" s="20" customFormat="1" ht="15">
      <c r="B80" s="20" t="s">
        <v>16</v>
      </c>
      <c r="C80" s="41"/>
      <c r="D80" s="42"/>
      <c r="E80" s="41">
        <f>SUM(E69:E78)</f>
        <v>0</v>
      </c>
      <c r="F80" s="41"/>
      <c r="H80" s="21"/>
      <c r="I80" s="22"/>
      <c r="J80" s="21">
        <f>SUM(J69:J79)</f>
        <v>0</v>
      </c>
      <c r="K80" s="21"/>
      <c r="M80" s="21"/>
      <c r="N80" s="22"/>
      <c r="O80" s="21">
        <f>SUM(O69:O79)</f>
        <v>0</v>
      </c>
      <c r="P80" s="21"/>
      <c r="R80" s="21"/>
      <c r="S80" s="22"/>
      <c r="T80" s="21">
        <f>SUM(T69:T79)</f>
        <v>0</v>
      </c>
      <c r="U80" s="21"/>
      <c r="W80" s="21"/>
      <c r="X80" s="22"/>
      <c r="Y80" s="21">
        <f>SUM(Y69:Y79)</f>
        <v>0</v>
      </c>
      <c r="Z80" s="21"/>
      <c r="AA80" s="21">
        <f>Y80+T80+O80+J80+E80</f>
        <v>0</v>
      </c>
    </row>
    <row r="82" spans="2:27" ht="15">
      <c r="B82" s="5" t="s">
        <v>17</v>
      </c>
    </row>
    <row r="83" spans="2:27">
      <c r="B83" s="2" t="s">
        <v>40</v>
      </c>
      <c r="E83" s="33">
        <v>0</v>
      </c>
      <c r="J83" s="3">
        <v>0</v>
      </c>
      <c r="O83" s="3">
        <v>0</v>
      </c>
      <c r="T83" s="3">
        <v>0</v>
      </c>
      <c r="Y83" s="3">
        <v>0</v>
      </c>
    </row>
    <row r="84" spans="2:27">
      <c r="E84" s="33">
        <v>0</v>
      </c>
      <c r="J84" s="3">
        <f t="shared" ref="J84:J92" si="25">E84</f>
        <v>0</v>
      </c>
      <c r="O84" s="3">
        <f t="shared" ref="O84:O92" si="26">J84</f>
        <v>0</v>
      </c>
      <c r="T84" s="3">
        <f t="shared" ref="T84:T92" si="27">O84</f>
        <v>0</v>
      </c>
      <c r="Y84" s="3">
        <f t="shared" ref="Y84:Y92" si="28">T84</f>
        <v>0</v>
      </c>
    </row>
    <row r="85" spans="2:27">
      <c r="E85" s="33">
        <v>0</v>
      </c>
      <c r="J85" s="3">
        <f t="shared" si="25"/>
        <v>0</v>
      </c>
      <c r="O85" s="3">
        <f t="shared" si="26"/>
        <v>0</v>
      </c>
      <c r="T85" s="3">
        <f t="shared" si="27"/>
        <v>0</v>
      </c>
      <c r="Y85" s="3">
        <f t="shared" si="28"/>
        <v>0</v>
      </c>
    </row>
    <row r="86" spans="2:27">
      <c r="E86" s="33">
        <v>0</v>
      </c>
      <c r="J86" s="3">
        <f t="shared" si="25"/>
        <v>0</v>
      </c>
      <c r="O86" s="3">
        <f t="shared" si="26"/>
        <v>0</v>
      </c>
      <c r="T86" s="3">
        <f t="shared" si="27"/>
        <v>0</v>
      </c>
      <c r="Y86" s="3">
        <f t="shared" si="28"/>
        <v>0</v>
      </c>
    </row>
    <row r="87" spans="2:27">
      <c r="E87" s="33">
        <v>0</v>
      </c>
      <c r="J87" s="3">
        <f t="shared" si="25"/>
        <v>0</v>
      </c>
      <c r="O87" s="3">
        <f t="shared" si="26"/>
        <v>0</v>
      </c>
      <c r="T87" s="3">
        <f t="shared" si="27"/>
        <v>0</v>
      </c>
      <c r="Y87" s="3">
        <f t="shared" si="28"/>
        <v>0</v>
      </c>
    </row>
    <row r="88" spans="2:27">
      <c r="E88" s="33">
        <v>0</v>
      </c>
      <c r="J88" s="3">
        <f t="shared" si="25"/>
        <v>0</v>
      </c>
      <c r="O88" s="3">
        <f t="shared" si="26"/>
        <v>0</v>
      </c>
      <c r="T88" s="3">
        <f t="shared" si="27"/>
        <v>0</v>
      </c>
      <c r="Y88" s="3">
        <f t="shared" si="28"/>
        <v>0</v>
      </c>
    </row>
    <row r="89" spans="2:27">
      <c r="E89" s="33">
        <v>0</v>
      </c>
      <c r="J89" s="3">
        <f t="shared" si="25"/>
        <v>0</v>
      </c>
      <c r="O89" s="3">
        <f t="shared" si="26"/>
        <v>0</v>
      </c>
      <c r="T89" s="3">
        <f t="shared" si="27"/>
        <v>0</v>
      </c>
      <c r="Y89" s="3">
        <f t="shared" si="28"/>
        <v>0</v>
      </c>
    </row>
    <row r="90" spans="2:27">
      <c r="E90" s="33">
        <v>0</v>
      </c>
      <c r="J90" s="3">
        <f t="shared" si="25"/>
        <v>0</v>
      </c>
      <c r="O90" s="3">
        <f t="shared" si="26"/>
        <v>0</v>
      </c>
      <c r="T90" s="3">
        <f t="shared" si="27"/>
        <v>0</v>
      </c>
      <c r="Y90" s="3">
        <f t="shared" si="28"/>
        <v>0</v>
      </c>
    </row>
    <row r="91" spans="2:27">
      <c r="E91" s="33">
        <v>0</v>
      </c>
      <c r="J91" s="3">
        <f t="shared" si="25"/>
        <v>0</v>
      </c>
      <c r="O91" s="3">
        <f t="shared" si="26"/>
        <v>0</v>
      </c>
      <c r="T91" s="3">
        <f t="shared" si="27"/>
        <v>0</v>
      </c>
      <c r="Y91" s="3">
        <f t="shared" si="28"/>
        <v>0</v>
      </c>
    </row>
    <row r="92" spans="2:27">
      <c r="E92" s="33">
        <v>0</v>
      </c>
      <c r="J92" s="3">
        <f t="shared" si="25"/>
        <v>0</v>
      </c>
      <c r="O92" s="3">
        <f t="shared" si="26"/>
        <v>0</v>
      </c>
      <c r="T92" s="3">
        <f t="shared" si="27"/>
        <v>0</v>
      </c>
      <c r="Y92" s="3">
        <f t="shared" si="28"/>
        <v>0</v>
      </c>
    </row>
    <row r="94" spans="2:27" s="20" customFormat="1" ht="15">
      <c r="B94" s="20" t="s">
        <v>21</v>
      </c>
      <c r="C94" s="41"/>
      <c r="D94" s="42"/>
      <c r="E94" s="41">
        <f>SUM(E83:E92)</f>
        <v>0</v>
      </c>
      <c r="F94" s="41"/>
      <c r="H94" s="21"/>
      <c r="I94" s="22"/>
      <c r="J94" s="21">
        <f>SUM(J83:J93)</f>
        <v>0</v>
      </c>
      <c r="K94" s="21"/>
      <c r="M94" s="21"/>
      <c r="N94" s="22"/>
      <c r="O94" s="21">
        <f>SUM(O83:O93)</f>
        <v>0</v>
      </c>
      <c r="P94" s="21"/>
      <c r="R94" s="21"/>
      <c r="S94" s="22"/>
      <c r="T94" s="21">
        <f>SUM(T83:T93)</f>
        <v>0</v>
      </c>
      <c r="U94" s="21"/>
      <c r="W94" s="21"/>
      <c r="X94" s="22"/>
      <c r="Y94" s="21">
        <f>SUM(Y83:Y93)</f>
        <v>0</v>
      </c>
      <c r="Z94" s="21"/>
      <c r="AA94" s="21">
        <f>Y94+T94+O94+J94+E94</f>
        <v>0</v>
      </c>
    </row>
    <row r="96" spans="2:27" ht="15">
      <c r="B96" s="5" t="s">
        <v>18</v>
      </c>
    </row>
    <row r="97" spans="2:27">
      <c r="B97" s="2" t="s">
        <v>37</v>
      </c>
      <c r="E97" s="33">
        <v>0</v>
      </c>
      <c r="J97" s="3">
        <v>6000</v>
      </c>
      <c r="O97" s="3">
        <v>0</v>
      </c>
      <c r="T97" s="3">
        <v>0</v>
      </c>
      <c r="Y97" s="3">
        <v>0</v>
      </c>
    </row>
    <row r="98" spans="2:27">
      <c r="B98" s="2" t="s">
        <v>38</v>
      </c>
      <c r="E98" s="33">
        <v>0</v>
      </c>
      <c r="J98" s="3">
        <v>37370</v>
      </c>
      <c r="O98" s="3">
        <v>38750</v>
      </c>
      <c r="T98" s="3">
        <v>21390</v>
      </c>
      <c r="Y98" s="3">
        <v>0</v>
      </c>
    </row>
    <row r="99" spans="2:27">
      <c r="B99" s="2" t="s">
        <v>40</v>
      </c>
      <c r="E99" s="33">
        <v>0</v>
      </c>
      <c r="J99" s="3">
        <v>21580</v>
      </c>
      <c r="O99" s="3">
        <v>5795</v>
      </c>
      <c r="T99" s="3">
        <v>3199</v>
      </c>
      <c r="Y99" s="3">
        <v>0</v>
      </c>
    </row>
    <row r="100" spans="2:27">
      <c r="E100" s="33">
        <v>0</v>
      </c>
      <c r="J100" s="3">
        <f t="shared" ref="J100:J107" si="29">E100</f>
        <v>0</v>
      </c>
      <c r="O100" s="3">
        <f t="shared" ref="O100:O107" si="30">J100</f>
        <v>0</v>
      </c>
      <c r="T100" s="3">
        <f t="shared" ref="T100:T107" si="31">O100</f>
        <v>0</v>
      </c>
      <c r="Y100" s="3">
        <f t="shared" ref="Y100:Y107" si="32">T100</f>
        <v>0</v>
      </c>
    </row>
    <row r="101" spans="2:27">
      <c r="E101" s="33">
        <v>0</v>
      </c>
      <c r="J101" s="3">
        <f t="shared" si="29"/>
        <v>0</v>
      </c>
      <c r="O101" s="3">
        <f t="shared" si="30"/>
        <v>0</v>
      </c>
      <c r="T101" s="3">
        <f t="shared" si="31"/>
        <v>0</v>
      </c>
      <c r="Y101" s="3">
        <f t="shared" si="32"/>
        <v>0</v>
      </c>
    </row>
    <row r="102" spans="2:27">
      <c r="E102" s="33">
        <v>0</v>
      </c>
      <c r="J102" s="3">
        <f t="shared" si="29"/>
        <v>0</v>
      </c>
      <c r="O102" s="3">
        <f t="shared" si="30"/>
        <v>0</v>
      </c>
      <c r="T102" s="3">
        <f t="shared" si="31"/>
        <v>0</v>
      </c>
      <c r="Y102" s="3">
        <f t="shared" si="32"/>
        <v>0</v>
      </c>
    </row>
    <row r="103" spans="2:27">
      <c r="E103" s="33">
        <v>0</v>
      </c>
      <c r="J103" s="3">
        <f t="shared" si="29"/>
        <v>0</v>
      </c>
      <c r="O103" s="3">
        <f t="shared" si="30"/>
        <v>0</v>
      </c>
      <c r="T103" s="3">
        <f t="shared" si="31"/>
        <v>0</v>
      </c>
      <c r="Y103" s="3">
        <f t="shared" si="32"/>
        <v>0</v>
      </c>
    </row>
    <row r="104" spans="2:27">
      <c r="E104" s="33">
        <v>0</v>
      </c>
      <c r="J104" s="3">
        <f t="shared" si="29"/>
        <v>0</v>
      </c>
      <c r="O104" s="3">
        <f t="shared" si="30"/>
        <v>0</v>
      </c>
      <c r="T104" s="3">
        <f t="shared" si="31"/>
        <v>0</v>
      </c>
      <c r="Y104" s="3">
        <f t="shared" si="32"/>
        <v>0</v>
      </c>
    </row>
    <row r="105" spans="2:27">
      <c r="E105" s="33">
        <v>0</v>
      </c>
      <c r="J105" s="3">
        <f t="shared" si="29"/>
        <v>0</v>
      </c>
      <c r="O105" s="3">
        <f t="shared" si="30"/>
        <v>0</v>
      </c>
      <c r="T105" s="3">
        <f t="shared" si="31"/>
        <v>0</v>
      </c>
      <c r="Y105" s="3">
        <f t="shared" si="32"/>
        <v>0</v>
      </c>
    </row>
    <row r="106" spans="2:27">
      <c r="E106" s="33">
        <v>0</v>
      </c>
      <c r="J106" s="3">
        <f t="shared" si="29"/>
        <v>0</v>
      </c>
      <c r="O106" s="3">
        <f t="shared" si="30"/>
        <v>0</v>
      </c>
      <c r="T106" s="3">
        <f t="shared" si="31"/>
        <v>0</v>
      </c>
      <c r="Y106" s="3">
        <f t="shared" si="32"/>
        <v>0</v>
      </c>
    </row>
    <row r="107" spans="2:27">
      <c r="E107" s="33">
        <v>0</v>
      </c>
      <c r="J107" s="3">
        <f t="shared" si="29"/>
        <v>0</v>
      </c>
      <c r="O107" s="3">
        <f t="shared" si="30"/>
        <v>0</v>
      </c>
      <c r="T107" s="3">
        <f t="shared" si="31"/>
        <v>0</v>
      </c>
      <c r="Y107" s="3">
        <f t="shared" si="32"/>
        <v>0</v>
      </c>
    </row>
    <row r="109" spans="2:27" s="20" customFormat="1" ht="15">
      <c r="B109" s="20" t="s">
        <v>22</v>
      </c>
      <c r="C109" s="41"/>
      <c r="D109" s="42"/>
      <c r="E109" s="41">
        <f>SUM(E97:E107)</f>
        <v>0</v>
      </c>
      <c r="F109" s="41"/>
      <c r="H109" s="21"/>
      <c r="I109" s="22"/>
      <c r="J109" s="21">
        <f>SUM(J97:J108)</f>
        <v>64950</v>
      </c>
      <c r="K109" s="21"/>
      <c r="M109" s="21"/>
      <c r="N109" s="22"/>
      <c r="O109" s="21">
        <f>SUM(O97:O108)</f>
        <v>44545</v>
      </c>
      <c r="P109" s="21"/>
      <c r="R109" s="21"/>
      <c r="S109" s="22"/>
      <c r="T109" s="21">
        <f>SUM(T97:T108)</f>
        <v>24589</v>
      </c>
      <c r="U109" s="21"/>
      <c r="W109" s="21"/>
      <c r="X109" s="22"/>
      <c r="Y109" s="21">
        <f>SUM(Y97:Y108)</f>
        <v>0</v>
      </c>
      <c r="Z109" s="21"/>
      <c r="AA109" s="21">
        <f>Y109+T109+O109+J109+E109</f>
        <v>134084</v>
      </c>
    </row>
    <row r="111" spans="2:27" ht="15">
      <c r="B111" s="20"/>
    </row>
    <row r="112" spans="2:27" s="6" customFormat="1" ht="15">
      <c r="B112" s="6" t="s">
        <v>19</v>
      </c>
      <c r="C112" s="39"/>
      <c r="D112" s="40"/>
      <c r="E112" s="39">
        <f>E109+E94+E80+E66+E55+E46+E32</f>
        <v>0</v>
      </c>
      <c r="F112" s="39"/>
      <c r="H112" s="13"/>
      <c r="I112" s="14"/>
      <c r="J112" s="13">
        <f>J109+J94+J80+J66+J55+J46+J32</f>
        <v>351983</v>
      </c>
      <c r="K112" s="13"/>
      <c r="M112" s="13"/>
      <c r="N112" s="14"/>
      <c r="O112" s="13">
        <f>O109+O94+O80+O66+O55+O46+O32</f>
        <v>331578</v>
      </c>
      <c r="P112" s="13"/>
      <c r="R112" s="13"/>
      <c r="S112" s="14"/>
      <c r="T112" s="13">
        <f>T109+T94+T80+T66+T55+T46+T32</f>
        <v>251470</v>
      </c>
      <c r="U112" s="13"/>
      <c r="W112" s="13"/>
      <c r="X112" s="14"/>
      <c r="Y112" s="13">
        <f>Y109+Y94+Y80+Y66+Y55+Y46+Y32</f>
        <v>223818</v>
      </c>
      <c r="Z112" s="13"/>
      <c r="AA112" s="31">
        <f t="shared" ref="AA112:AA118" si="33">Y112+T112+O112+J112+E112</f>
        <v>1158849</v>
      </c>
    </row>
    <row r="113" spans="2:27" ht="15">
      <c r="AA113" s="31"/>
    </row>
    <row r="114" spans="2:27" s="6" customFormat="1" ht="15">
      <c r="B114" s="6" t="s">
        <v>20</v>
      </c>
      <c r="C114" s="39"/>
      <c r="D114" s="40"/>
      <c r="E114" s="39">
        <f>E112-E94-E55</f>
        <v>0</v>
      </c>
      <c r="F114" s="39"/>
      <c r="H114" s="13"/>
      <c r="I114" s="14"/>
      <c r="J114" s="13">
        <f>J112-J94-J55</f>
        <v>351983</v>
      </c>
      <c r="K114" s="13"/>
      <c r="M114" s="13"/>
      <c r="N114" s="14"/>
      <c r="O114" s="13">
        <f>O112-O94-O55</f>
        <v>331578</v>
      </c>
      <c r="P114" s="13"/>
      <c r="R114" s="13"/>
      <c r="S114" s="14"/>
      <c r="T114" s="13">
        <f>T112-T94-T55</f>
        <v>251470</v>
      </c>
      <c r="U114" s="13"/>
      <c r="W114" s="13"/>
      <c r="X114" s="14"/>
      <c r="Y114" s="13">
        <f>Y112-Y94-Y55</f>
        <v>223818</v>
      </c>
      <c r="Z114" s="13"/>
      <c r="AA114" s="31">
        <f t="shared" si="33"/>
        <v>1158849</v>
      </c>
    </row>
    <row r="115" spans="2:27" ht="15">
      <c r="AA115" s="31"/>
    </row>
    <row r="116" spans="2:27" s="6" customFormat="1" ht="15">
      <c r="B116" s="6" t="s">
        <v>23</v>
      </c>
      <c r="C116" s="39"/>
      <c r="D116" s="40"/>
      <c r="E116" s="39">
        <f>E114*0.57</f>
        <v>0</v>
      </c>
      <c r="F116" s="39"/>
      <c r="H116" s="13"/>
      <c r="I116" s="14"/>
      <c r="J116" s="13">
        <f>J114*0.57</f>
        <v>200630.30999999997</v>
      </c>
      <c r="K116" s="13"/>
      <c r="M116" s="13"/>
      <c r="N116" s="14"/>
      <c r="O116" s="13">
        <f>O114*0.57</f>
        <v>188999.46</v>
      </c>
      <c r="P116" s="13"/>
      <c r="R116" s="13"/>
      <c r="S116" s="14"/>
      <c r="T116" s="13">
        <f>T114*0.57</f>
        <v>143337.9</v>
      </c>
      <c r="U116" s="13"/>
      <c r="W116" s="13"/>
      <c r="X116" s="14"/>
      <c r="Y116" s="13">
        <f>Y114*0.57</f>
        <v>127576.26</v>
      </c>
      <c r="Z116" s="13"/>
      <c r="AA116" s="31">
        <f t="shared" si="33"/>
        <v>660543.92999999993</v>
      </c>
    </row>
    <row r="117" spans="2:27" ht="15">
      <c r="Y117" s="3" t="s">
        <v>46</v>
      </c>
      <c r="AA117" s="31"/>
    </row>
    <row r="118" spans="2:27" s="6" customFormat="1" ht="15">
      <c r="B118" s="6" t="s">
        <v>24</v>
      </c>
      <c r="C118" s="39"/>
      <c r="D118" s="40"/>
      <c r="E118" s="39">
        <f>E116+E112</f>
        <v>0</v>
      </c>
      <c r="F118" s="39"/>
      <c r="H118" s="13"/>
      <c r="I118" s="14"/>
      <c r="J118" s="13">
        <f>J116+J112</f>
        <v>552613.30999999994</v>
      </c>
      <c r="K118" s="13"/>
      <c r="M118" s="13"/>
      <c r="N118" s="14"/>
      <c r="O118" s="13">
        <f>O116+O112</f>
        <v>520577.45999999996</v>
      </c>
      <c r="P118" s="13"/>
      <c r="R118" s="13"/>
      <c r="S118" s="14"/>
      <c r="T118" s="13">
        <f>T116+T112</f>
        <v>394807.9</v>
      </c>
      <c r="U118" s="13"/>
      <c r="W118" s="13"/>
      <c r="X118" s="14"/>
      <c r="Y118" s="13">
        <f>Y116+Y112</f>
        <v>351394.26</v>
      </c>
      <c r="Z118" s="13"/>
      <c r="AA118" s="31">
        <f t="shared" si="33"/>
        <v>1819392.9300000002</v>
      </c>
    </row>
  </sheetData>
  <mergeCells count="5">
    <mergeCell ref="W4:Y4"/>
    <mergeCell ref="C4:E4"/>
    <mergeCell ref="H4:J4"/>
    <mergeCell ref="M4:O4"/>
    <mergeCell ref="R4:T4"/>
  </mergeCells>
  <phoneticPr fontId="7" type="noConversion"/>
  <pageMargins left="0.7" right="0.7" top="0.75" bottom="0.75" header="0.3" footer="0.3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Medstar-BALTIMORE</vt:lpstr>
    </vt:vector>
  </TitlesOfParts>
  <Company>Tufts Medical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Tufts-NEMC</dc:creator>
  <cp:lastModifiedBy>psheehan1</cp:lastModifiedBy>
  <cp:lastPrinted>2014-02-20T22:11:39Z</cp:lastPrinted>
  <dcterms:created xsi:type="dcterms:W3CDTF">2009-01-26T15:25:40Z</dcterms:created>
  <dcterms:modified xsi:type="dcterms:W3CDTF">2014-03-28T15:22:58Z</dcterms:modified>
</cp:coreProperties>
</file>